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W:\08大学院医歯薬\総務課\06.人事系\【労務関係】\【雑】\ホームページ\勤務時間管理\"/>
    </mc:Choice>
  </mc:AlternateContent>
  <xr:revisionPtr revIDLastSave="0" documentId="13_ncr:1_{CA86D0A8-8A77-4493-A280-7D65FB7ED509}" xr6:coauthVersionLast="36" xr6:coauthVersionMax="36" xr10:uidLastSave="{00000000-0000-0000-0000-000000000000}"/>
  <bookViews>
    <workbookView xWindow="0" yWindow="0" windowWidth="28800" windowHeight="12135" activeTab="1" xr2:uid="{E1359A1A-FE50-437E-80C1-7D26D3BEB87C}"/>
  </bookViews>
  <sheets>
    <sheet name="印刷用" sheetId="1" r:id="rId1"/>
    <sheet name="データ入力シート" sheetId="2" r:id="rId2"/>
    <sheet name="割振期間" sheetId="4" r:id="rId3"/>
    <sheet name="割振単位期間" sheetId="3" state="hidden" r:id="rId4"/>
  </sheets>
  <externalReferences>
    <externalReference r:id="rId5"/>
  </externalReferences>
  <definedNames>
    <definedName name="_xlnm._FilterDatabase" localSheetId="3" hidden="1">割振単位期間!$A$1:$B$355</definedName>
    <definedName name="_xlnm.Print_Area" localSheetId="0">印刷用!$A$1:$G$49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 s="1"/>
  <c r="B10" i="1" l="1"/>
  <c r="D9" i="1"/>
  <c r="E9" i="1"/>
  <c r="C10" i="1" l="1"/>
  <c r="B11" i="1"/>
  <c r="B12" i="1" l="1"/>
  <c r="C11" i="1"/>
  <c r="B13" i="1" l="1"/>
  <c r="C12" i="1"/>
  <c r="B14" i="1" l="1"/>
  <c r="C13" i="1"/>
  <c r="C14" i="1" l="1"/>
  <c r="B15" i="1"/>
  <c r="B16" i="1" l="1"/>
  <c r="C15" i="1"/>
  <c r="B17" i="1" l="1"/>
  <c r="C16" i="1"/>
  <c r="D16" i="1" s="1"/>
  <c r="E16" i="1" l="1"/>
  <c r="B18" i="1"/>
  <c r="C17" i="1"/>
  <c r="B19" i="1" l="1"/>
  <c r="C18" i="1"/>
  <c r="B20" i="1" l="1"/>
  <c r="C19" i="1"/>
  <c r="B21" i="1" l="1"/>
  <c r="C20" i="1"/>
  <c r="C21" i="1" l="1"/>
  <c r="B22" i="1"/>
  <c r="B23" i="1" l="1"/>
  <c r="C22" i="1"/>
  <c r="B24" i="1" l="1"/>
  <c r="C23" i="1"/>
  <c r="D23" i="1" s="1"/>
  <c r="E23" i="1" l="1"/>
  <c r="C24" i="1"/>
  <c r="B25" i="1"/>
  <c r="B26" i="1" l="1"/>
  <c r="C25" i="1"/>
  <c r="B27" i="1" l="1"/>
  <c r="C26" i="1"/>
  <c r="B28" i="1" l="1"/>
  <c r="C27" i="1"/>
  <c r="C28" i="1" l="1"/>
  <c r="B29" i="1"/>
  <c r="B30" i="1" l="1"/>
  <c r="C29" i="1"/>
  <c r="B31" i="1" l="1"/>
  <c r="C30" i="1"/>
  <c r="D30" i="1" s="1"/>
  <c r="E30" i="1" l="1"/>
  <c r="C31" i="1"/>
  <c r="B32" i="1"/>
  <c r="B33" i="1" l="1"/>
  <c r="C32" i="1"/>
  <c r="C33" i="1" l="1"/>
  <c r="B34" i="1"/>
  <c r="B35" i="1" l="1"/>
  <c r="C34" i="1"/>
  <c r="C35" i="1" l="1"/>
  <c r="B36" i="1"/>
  <c r="C36" i="1" l="1"/>
  <c r="D36" i="1" s="1"/>
  <c r="E36" i="1" l="1"/>
  <c r="J11" i="1" l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10" i="1"/>
  <c r="AJ20" i="2"/>
  <c r="S12" i="2"/>
  <c r="S13" i="2" s="1"/>
  <c r="S14" i="2" s="1"/>
  <c r="P12" i="2"/>
  <c r="J37" i="2"/>
  <c r="J10" i="2"/>
  <c r="H17" i="2"/>
  <c r="H16" i="2"/>
  <c r="H15" i="2"/>
  <c r="H14" i="2"/>
  <c r="C44" i="1" l="1"/>
  <c r="J15" i="2" l="1"/>
  <c r="K15" i="2"/>
  <c r="L15" i="2"/>
  <c r="J16" i="2"/>
  <c r="K16" i="2"/>
  <c r="L16" i="2"/>
  <c r="J17" i="2"/>
  <c r="K17" i="2"/>
  <c r="L17" i="2"/>
  <c r="AC40" i="2" l="1"/>
  <c r="AG36" i="2"/>
  <c r="AG35" i="2"/>
  <c r="AG34" i="2"/>
  <c r="AG33" i="2"/>
  <c r="AG19" i="2"/>
  <c r="AG18" i="2"/>
  <c r="AG17" i="2"/>
  <c r="AG16" i="2"/>
  <c r="AG15" i="2"/>
  <c r="AG14" i="2"/>
  <c r="AG13" i="2"/>
  <c r="P13" i="2" l="1"/>
  <c r="T13" i="2" l="1"/>
  <c r="T12" i="2"/>
  <c r="P14" i="2"/>
  <c r="Q13" i="2"/>
  <c r="Q12" i="2"/>
  <c r="C46" i="1"/>
  <c r="S15" i="2" l="1"/>
  <c r="T14" i="2"/>
  <c r="P15" i="2"/>
  <c r="Q14" i="2"/>
  <c r="H33" i="2"/>
  <c r="O33" i="2" s="1"/>
  <c r="H36" i="2"/>
  <c r="O36" i="2" s="1"/>
  <c r="H35" i="2"/>
  <c r="H34" i="2"/>
  <c r="O34" i="2" s="1"/>
  <c r="J13" i="2"/>
  <c r="K13" i="2"/>
  <c r="L13" i="2"/>
  <c r="M13" i="2"/>
  <c r="J14" i="2"/>
  <c r="K14" i="2"/>
  <c r="L14" i="2"/>
  <c r="M14" i="2"/>
  <c r="M15" i="2"/>
  <c r="N15" i="2" s="1"/>
  <c r="M16" i="2"/>
  <c r="N16" i="2" s="1"/>
  <c r="M17" i="2"/>
  <c r="N17" i="2" s="1"/>
  <c r="J18" i="2"/>
  <c r="K18" i="2"/>
  <c r="L18" i="2"/>
  <c r="M18" i="2"/>
  <c r="J19" i="2"/>
  <c r="K19" i="2"/>
  <c r="L19" i="2"/>
  <c r="M19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O35" i="2"/>
  <c r="H19" i="2"/>
  <c r="O19" i="2" s="1"/>
  <c r="H18" i="2"/>
  <c r="O18" i="2" s="1"/>
  <c r="O17" i="2"/>
  <c r="O16" i="2"/>
  <c r="O15" i="2"/>
  <c r="O14" i="2"/>
  <c r="H13" i="2"/>
  <c r="O13" i="2" s="1"/>
  <c r="B39" i="1"/>
  <c r="E12" i="1" l="1"/>
  <c r="E19" i="1"/>
  <c r="E26" i="1"/>
  <c r="E33" i="1"/>
  <c r="E13" i="1"/>
  <c r="E20" i="1"/>
  <c r="E34" i="1"/>
  <c r="E27" i="1"/>
  <c r="D13" i="1"/>
  <c r="D27" i="1"/>
  <c r="D20" i="1"/>
  <c r="D34" i="1"/>
  <c r="E10" i="1"/>
  <c r="E17" i="1"/>
  <c r="E31" i="1"/>
  <c r="E24" i="1"/>
  <c r="E14" i="1"/>
  <c r="E21" i="1"/>
  <c r="E35" i="1"/>
  <c r="E28" i="1"/>
  <c r="D19" i="1"/>
  <c r="D33" i="1"/>
  <c r="D12" i="1"/>
  <c r="D26" i="1"/>
  <c r="E11" i="1"/>
  <c r="E18" i="1"/>
  <c r="E32" i="1"/>
  <c r="E25" i="1"/>
  <c r="E15" i="1"/>
  <c r="E29" i="1"/>
  <c r="E22" i="1"/>
  <c r="D11" i="1"/>
  <c r="D18" i="1"/>
  <c r="D25" i="1"/>
  <c r="D32" i="1"/>
  <c r="N36" i="2"/>
  <c r="N35" i="2"/>
  <c r="N34" i="2"/>
  <c r="N19" i="2"/>
  <c r="N18" i="2"/>
  <c r="N13" i="2"/>
  <c r="N33" i="2"/>
  <c r="N14" i="2"/>
  <c r="B6" i="1"/>
  <c r="U12" i="2"/>
  <c r="U14" i="2"/>
  <c r="R14" i="2"/>
  <c r="U13" i="2"/>
  <c r="S16" i="2"/>
  <c r="T15" i="2"/>
  <c r="U15" i="2" s="1"/>
  <c r="R13" i="2"/>
  <c r="R12" i="2"/>
  <c r="P16" i="2"/>
  <c r="Q15" i="2"/>
  <c r="R15" i="2" s="1"/>
  <c r="D21" i="1" l="1"/>
  <c r="D35" i="1"/>
  <c r="D14" i="1"/>
  <c r="D28" i="1"/>
  <c r="D10" i="1"/>
  <c r="D17" i="1"/>
  <c r="D31" i="1"/>
  <c r="D24" i="1"/>
  <c r="D15" i="1"/>
  <c r="D29" i="1"/>
  <c r="D22" i="1"/>
  <c r="S17" i="2"/>
  <c r="T16" i="2"/>
  <c r="U16" i="2" s="1"/>
  <c r="P17" i="2"/>
  <c r="Q16" i="2"/>
  <c r="R16" i="2" s="1"/>
  <c r="C5" i="1"/>
  <c r="C48" i="1" s="1"/>
  <c r="C4" i="1"/>
  <c r="C3" i="1"/>
  <c r="S18" i="2" l="1"/>
  <c r="T17" i="2"/>
  <c r="U17" i="2" s="1"/>
  <c r="P18" i="2"/>
  <c r="Q17" i="2"/>
  <c r="R17" i="2" s="1"/>
  <c r="S19" i="2" l="1"/>
  <c r="T18" i="2"/>
  <c r="U18" i="2" s="1"/>
  <c r="P19" i="2"/>
  <c r="Q18" i="2"/>
  <c r="R18" i="2" s="1"/>
  <c r="S20" i="2" l="1"/>
  <c r="T19" i="2"/>
  <c r="U19" i="2" s="1"/>
  <c r="P20" i="2"/>
  <c r="Q19" i="2"/>
  <c r="R19" i="2" s="1"/>
  <c r="S21" i="2" l="1"/>
  <c r="T20" i="2"/>
  <c r="U20" i="2" s="1"/>
  <c r="P21" i="2"/>
  <c r="Q20" i="2"/>
  <c r="R20" i="2" s="1"/>
  <c r="S22" i="2" l="1"/>
  <c r="T21" i="2"/>
  <c r="U21" i="2" s="1"/>
  <c r="P22" i="2"/>
  <c r="Q21" i="2"/>
  <c r="R21" i="2" s="1"/>
  <c r="S23" i="2" l="1"/>
  <c r="T22" i="2"/>
  <c r="U22" i="2" s="1"/>
  <c r="P23" i="2"/>
  <c r="Q22" i="2"/>
  <c r="R22" i="2" s="1"/>
  <c r="S24" i="2" l="1"/>
  <c r="T23" i="2"/>
  <c r="U23" i="2" s="1"/>
  <c r="P24" i="2"/>
  <c r="Q23" i="2"/>
  <c r="R23" i="2" s="1"/>
  <c r="S25" i="2" l="1"/>
  <c r="T24" i="2"/>
  <c r="U24" i="2" s="1"/>
  <c r="P25" i="2"/>
  <c r="Q24" i="2"/>
  <c r="R24" i="2" s="1"/>
  <c r="S26" i="2" l="1"/>
  <c r="S27" i="2" s="1"/>
  <c r="T25" i="2"/>
  <c r="U25" i="2" s="1"/>
  <c r="P26" i="2"/>
  <c r="P27" i="2" s="1"/>
  <c r="Q25" i="2"/>
  <c r="R25" i="2" s="1"/>
  <c r="T27" i="2" l="1"/>
  <c r="U27" i="2" s="1"/>
  <c r="S28" i="2"/>
  <c r="Q27" i="2"/>
  <c r="R27" i="2" s="1"/>
  <c r="P28" i="2"/>
  <c r="T26" i="2"/>
  <c r="U26" i="2" s="1"/>
  <c r="Q26" i="2"/>
  <c r="R26" i="2" s="1"/>
  <c r="T28" i="2" l="1"/>
  <c r="U28" i="2" s="1"/>
  <c r="S29" i="2"/>
  <c r="P29" i="2"/>
  <c r="Q28" i="2"/>
  <c r="R28" i="2" s="1"/>
  <c r="S30" i="2" l="1"/>
  <c r="S31" i="2" s="1"/>
  <c r="T29" i="2"/>
  <c r="U29" i="2" s="1"/>
  <c r="Q29" i="2"/>
  <c r="R29" i="2" s="1"/>
  <c r="P30" i="2"/>
  <c r="P31" i="2" s="1"/>
  <c r="Q31" i="2" l="1"/>
  <c r="R31" i="2" s="1"/>
  <c r="P32" i="2"/>
  <c r="T31" i="2"/>
  <c r="S32" i="2"/>
  <c r="T32" i="2" s="1"/>
  <c r="U32" i="2" s="1"/>
  <c r="U31" i="2"/>
  <c r="T30" i="2"/>
  <c r="U30" i="2" s="1"/>
  <c r="Q30" i="2"/>
  <c r="R30" i="2"/>
  <c r="Q32" i="2" l="1"/>
  <c r="R32" i="2" s="1"/>
  <c r="S33" i="2" l="1"/>
  <c r="P33" i="2"/>
  <c r="S34" i="2" l="1"/>
  <c r="T33" i="2"/>
  <c r="U33" i="2" s="1"/>
  <c r="P34" i="2"/>
  <c r="Q33" i="2"/>
  <c r="R33" i="2" s="1"/>
  <c r="S35" i="2" l="1"/>
  <c r="T34" i="2"/>
  <c r="U34" i="2" s="1"/>
  <c r="P35" i="2"/>
  <c r="Q34" i="2"/>
  <c r="R34" i="2" s="1"/>
  <c r="S36" i="2" l="1"/>
  <c r="T35" i="2"/>
  <c r="U35" i="2" s="1"/>
  <c r="P36" i="2"/>
  <c r="Q35" i="2"/>
  <c r="R35" i="2" s="1"/>
  <c r="S38" i="2" l="1"/>
  <c r="T36" i="2"/>
  <c r="U36" i="2" s="1"/>
  <c r="P38" i="2"/>
  <c r="Q36" i="2"/>
  <c r="R36" i="2" s="1"/>
  <c r="S39" i="2" l="1"/>
  <c r="T38" i="2"/>
  <c r="U38" i="2" s="1"/>
  <c r="P39" i="2"/>
  <c r="Q38" i="2"/>
  <c r="R38" i="2" s="1"/>
  <c r="S40" i="2" l="1"/>
  <c r="T39" i="2"/>
  <c r="U39" i="2" s="1"/>
  <c r="P40" i="2"/>
  <c r="Q39" i="2"/>
  <c r="R39" i="2" s="1"/>
  <c r="T40" i="2" l="1"/>
  <c r="U40" i="2" s="1"/>
  <c r="U41" i="2" s="1"/>
  <c r="Q40" i="2"/>
  <c r="R40" i="2" s="1"/>
  <c r="R41" i="2" s="1"/>
  <c r="D4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土井 尚子</author>
    <author>土井　尚子</author>
  </authors>
  <commentList>
    <comment ref="B5" authorId="0" shapeId="0" xr:uid="{755C88C9-66E8-4002-A245-57944A421B31}">
      <text>
        <r>
          <rPr>
            <sz val="9"/>
            <color indexed="81"/>
            <rFont val="HG丸ｺﾞｼｯｸM-PRO"/>
            <family val="3"/>
            <charset val="128"/>
          </rPr>
          <t>医歯薬 労務・旅費担当主査</t>
        </r>
      </text>
    </comment>
    <comment ref="B12" authorId="1" shapeId="0" xr:uid="{D36965F8-6BBC-4E43-AC99-E16FB0FB025B}">
      <text>
        <r>
          <rPr>
            <sz val="9"/>
            <color indexed="81"/>
            <rFont val="HG丸ｺﾞｼｯｸM-PRO"/>
            <family val="3"/>
            <charset val="128"/>
          </rPr>
          <t>採用（更新）時に割振られている勤務様態を入力。
休憩がある場合は休憩を除いて休憩前を①に，休憩後を②に記入。</t>
        </r>
      </text>
    </comment>
    <comment ref="AA12" authorId="1" shapeId="0" xr:uid="{00000000-0006-0000-0000-000004000000}">
      <text>
        <r>
          <rPr>
            <sz val="9"/>
            <color indexed="81"/>
            <rFont val="HG丸ｺﾞｼｯｸM-PRO"/>
            <family val="3"/>
            <charset val="128"/>
          </rPr>
          <t>採用（更新）時に割振られている勤務様態を入力。
休憩がある場合は休憩を除いて休憩前を①に，休憩後を②に記入。</t>
        </r>
      </text>
    </comment>
  </commentList>
</comments>
</file>

<file path=xl/sharedStrings.xml><?xml version="1.0" encoding="utf-8"?>
<sst xmlns="http://schemas.openxmlformats.org/spreadsheetml/2006/main" count="1221" uniqueCount="117">
  <si>
    <r>
      <rPr>
        <sz val="10"/>
        <color theme="1"/>
        <rFont val="HG丸ｺﾞｼｯｸM-PRO"/>
        <family val="3"/>
        <charset val="128"/>
      </rPr>
      <t>所属</t>
    </r>
    <rPh sb="0" eb="2">
      <t>ショゾク</t>
    </rPh>
    <phoneticPr fontId="1"/>
  </si>
  <si>
    <r>
      <rPr>
        <sz val="22"/>
        <color theme="1"/>
        <rFont val="HG丸ｺﾞｼｯｸM-PRO"/>
        <family val="3"/>
        <charset val="128"/>
      </rPr>
      <t>計算列</t>
    </r>
    <rPh sb="0" eb="2">
      <t>ケイサン</t>
    </rPh>
    <rPh sb="2" eb="3">
      <t>レツ</t>
    </rPh>
    <phoneticPr fontId="1"/>
  </si>
  <si>
    <t>（入力例）</t>
    <rPh sb="1" eb="4">
      <t>ニュウリョクレイ</t>
    </rPh>
    <phoneticPr fontId="1"/>
  </si>
  <si>
    <r>
      <rPr>
        <sz val="11"/>
        <color theme="1"/>
        <rFont val="HG丸ｺﾞｼｯｸM-PRO"/>
        <family val="3"/>
        <charset val="128"/>
      </rPr>
      <t>所属</t>
    </r>
    <rPh sb="0" eb="2">
      <t>ショゾク</t>
    </rPh>
    <phoneticPr fontId="1"/>
  </si>
  <si>
    <t>〇〇〇講座</t>
    <rPh sb="3" eb="5">
      <t>コウザ</t>
    </rPh>
    <phoneticPr fontId="1"/>
  </si>
  <si>
    <r>
      <rPr>
        <sz val="10"/>
        <color theme="1"/>
        <rFont val="HG丸ｺﾞｼｯｸM-PRO"/>
        <family val="3"/>
        <charset val="128"/>
      </rPr>
      <t>職名</t>
    </r>
    <rPh sb="0" eb="2">
      <t>ショクメイ</t>
    </rPh>
    <phoneticPr fontId="1"/>
  </si>
  <si>
    <r>
      <rPr>
        <sz val="11"/>
        <color theme="1"/>
        <rFont val="HG丸ｺﾞｼｯｸM-PRO"/>
        <family val="3"/>
        <charset val="128"/>
      </rPr>
      <t>職名</t>
    </r>
    <rPh sb="0" eb="2">
      <t>ショクメイ</t>
    </rPh>
    <phoneticPr fontId="1"/>
  </si>
  <si>
    <t>事務補佐員</t>
    <rPh sb="0" eb="2">
      <t>ジム</t>
    </rPh>
    <rPh sb="2" eb="5">
      <t>ホサイン</t>
    </rPh>
    <phoneticPr fontId="1"/>
  </si>
  <si>
    <r>
      <rPr>
        <sz val="10"/>
        <color theme="1"/>
        <rFont val="HG丸ｺﾞｼｯｸM-PRO"/>
        <family val="3"/>
        <charset val="128"/>
      </rPr>
      <t>氏名</t>
    </r>
    <rPh sb="0" eb="2">
      <t>シメイ</t>
    </rPh>
    <phoneticPr fontId="1"/>
  </si>
  <si>
    <r>
      <rPr>
        <sz val="11"/>
        <color theme="1"/>
        <rFont val="HG丸ｺﾞｼｯｸM-PRO"/>
        <family val="3"/>
        <charset val="128"/>
      </rPr>
      <t>氏名</t>
    </r>
    <rPh sb="0" eb="2">
      <t>シメイ</t>
    </rPh>
    <phoneticPr fontId="1"/>
  </si>
  <si>
    <t>医歯薬　学</t>
    <rPh sb="0" eb="3">
      <t>イシヤク</t>
    </rPh>
    <rPh sb="4" eb="5">
      <t>マナ</t>
    </rPh>
    <phoneticPr fontId="1"/>
  </si>
  <si>
    <t>勤務時間管理員</t>
    <rPh sb="0" eb="7">
      <t>キンムジカンカンリイン</t>
    </rPh>
    <phoneticPr fontId="1"/>
  </si>
  <si>
    <t>瀬良田　陽子</t>
    <rPh sb="0" eb="2">
      <t>セラ</t>
    </rPh>
    <rPh sb="2" eb="3">
      <t>タ</t>
    </rPh>
    <rPh sb="4" eb="6">
      <t>ヨウコ</t>
    </rPh>
    <phoneticPr fontId="1"/>
  </si>
  <si>
    <r>
      <rPr>
        <sz val="10"/>
        <color theme="1"/>
        <rFont val="HG丸ｺﾞｼｯｸM-PRO"/>
        <family val="3"/>
        <charset val="128"/>
      </rPr>
      <t>監督者</t>
    </r>
    <rPh sb="0" eb="3">
      <t>カントクシャ</t>
    </rPh>
    <phoneticPr fontId="1"/>
  </si>
  <si>
    <r>
      <rPr>
        <sz val="11"/>
        <color theme="1"/>
        <rFont val="HG丸ｺﾞｼｯｸM-PRO"/>
        <family val="3"/>
        <charset val="128"/>
      </rPr>
      <t>監督者</t>
    </r>
    <rPh sb="0" eb="3">
      <t>カントクシャ</t>
    </rPh>
    <phoneticPr fontId="1"/>
  </si>
  <si>
    <t>鹿田　太郎</t>
    <rPh sb="0" eb="2">
      <t>シカタ</t>
    </rPh>
    <rPh sb="3" eb="5">
      <t>タロウ</t>
    </rPh>
    <phoneticPr fontId="1"/>
  </si>
  <si>
    <r>
      <rPr>
        <b/>
        <sz val="11"/>
        <color theme="1"/>
        <rFont val="HG丸ｺﾞｼｯｸM-PRO"/>
        <family val="3"/>
        <charset val="128"/>
      </rPr>
      <t>通常の</t>
    </r>
    <r>
      <rPr>
        <sz val="11"/>
        <color theme="1"/>
        <rFont val="HG丸ｺﾞｼｯｸM-PRO"/>
        <family val="3"/>
        <charset val="128"/>
      </rPr>
      <t>勤務態様</t>
    </r>
    <rPh sb="0" eb="2">
      <t>ツウジョウ</t>
    </rPh>
    <rPh sb="3" eb="5">
      <t>キンム</t>
    </rPh>
    <rPh sb="5" eb="7">
      <t>タイヨウ</t>
    </rPh>
    <phoneticPr fontId="1"/>
  </si>
  <si>
    <r>
      <rPr>
        <b/>
        <sz val="11"/>
        <color rgb="FFFF0000"/>
        <rFont val="HG丸ｺﾞｼｯｸM-PRO"/>
        <family val="3"/>
        <charset val="128"/>
      </rPr>
      <t>※休憩時間を除く</t>
    </r>
    <rPh sb="1" eb="3">
      <t>キュウケイ</t>
    </rPh>
    <rPh sb="3" eb="5">
      <t>ジカン</t>
    </rPh>
    <rPh sb="6" eb="7">
      <t>ノゾ</t>
    </rPh>
    <phoneticPr fontId="1"/>
  </si>
  <si>
    <r>
      <rPr>
        <sz val="11"/>
        <color theme="1"/>
        <rFont val="HG丸ｺﾞｼｯｸM-PRO"/>
        <family val="3"/>
        <charset val="128"/>
      </rPr>
      <t>本来割振</t>
    </r>
    <rPh sb="0" eb="2">
      <t>ホンライ</t>
    </rPh>
    <rPh sb="2" eb="4">
      <t>ワリフリ</t>
    </rPh>
    <phoneticPr fontId="1"/>
  </si>
  <si>
    <r>
      <rPr>
        <sz val="11"/>
        <color theme="1"/>
        <rFont val="HG丸ｺﾞｼｯｸM-PRO"/>
        <family val="3"/>
        <charset val="128"/>
      </rPr>
      <t>希望割振</t>
    </r>
    <rPh sb="0" eb="2">
      <t>キボウ</t>
    </rPh>
    <rPh sb="2" eb="4">
      <t>ワリフリ</t>
    </rPh>
    <phoneticPr fontId="1"/>
  </si>
  <si>
    <r>
      <rPr>
        <sz val="11"/>
        <color theme="1"/>
        <rFont val="HG丸ｺﾞｼｯｸM-PRO"/>
        <family val="3"/>
        <charset val="128"/>
      </rPr>
      <t>曜日</t>
    </r>
    <rPh sb="0" eb="2">
      <t>ヨウビ</t>
    </rPh>
    <phoneticPr fontId="1"/>
  </si>
  <si>
    <r>
      <rPr>
        <sz val="10"/>
        <color theme="1"/>
        <rFont val="HG丸ｺﾞｼｯｸM-PRO"/>
        <family val="3"/>
        <charset val="128"/>
      </rPr>
      <t>時間数</t>
    </r>
    <rPh sb="0" eb="3">
      <t>ジカンスウ</t>
    </rPh>
    <phoneticPr fontId="1"/>
  </si>
  <si>
    <r>
      <rPr>
        <sz val="11"/>
        <color theme="1"/>
        <rFont val="HG丸ｺﾞｼｯｸM-PRO"/>
        <family val="3"/>
        <charset val="128"/>
      </rPr>
      <t>文字列化</t>
    </r>
    <rPh sb="0" eb="3">
      <t>モジレツ</t>
    </rPh>
    <rPh sb="3" eb="4">
      <t>カ</t>
    </rPh>
    <phoneticPr fontId="1"/>
  </si>
  <si>
    <r>
      <rPr>
        <sz val="11"/>
        <color theme="1"/>
        <rFont val="HG丸ｺﾞｼｯｸM-PRO"/>
        <family val="3"/>
        <charset val="128"/>
      </rPr>
      <t>表示用</t>
    </r>
    <rPh sb="0" eb="3">
      <t>ヒョウジヨウ</t>
    </rPh>
    <phoneticPr fontId="1"/>
  </si>
  <si>
    <r>
      <rPr>
        <sz val="11"/>
        <color theme="1"/>
        <rFont val="HG丸ｺﾞｼｯｸM-PRO"/>
        <family val="3"/>
        <charset val="128"/>
      </rPr>
      <t>時間数</t>
    </r>
    <rPh sb="0" eb="3">
      <t>ジカンスウ</t>
    </rPh>
    <phoneticPr fontId="1"/>
  </si>
  <si>
    <r>
      <rPr>
        <sz val="10"/>
        <color theme="1"/>
        <rFont val="HG丸ｺﾞｼｯｸM-PRO"/>
        <family val="3"/>
        <charset val="128"/>
      </rPr>
      <t>日</t>
    </r>
    <rPh sb="0" eb="1">
      <t>ニチ</t>
    </rPh>
    <phoneticPr fontId="1"/>
  </si>
  <si>
    <r>
      <rPr>
        <sz val="11"/>
        <color theme="1"/>
        <rFont val="HG丸ｺﾞｼｯｸM-PRO"/>
        <family val="3"/>
        <charset val="128"/>
      </rPr>
      <t>～</t>
    </r>
    <phoneticPr fontId="1"/>
  </si>
  <si>
    <r>
      <rPr>
        <sz val="11"/>
        <color theme="1"/>
        <rFont val="HG丸ｺﾞｼｯｸM-PRO"/>
        <family val="3"/>
        <charset val="128"/>
      </rPr>
      <t>日</t>
    </r>
    <rPh sb="0" eb="1">
      <t>ニチ</t>
    </rPh>
    <phoneticPr fontId="1"/>
  </si>
  <si>
    <r>
      <rPr>
        <sz val="10"/>
        <color theme="1"/>
        <rFont val="HG丸ｺﾞｼｯｸM-PRO"/>
        <family val="3"/>
        <charset val="128"/>
      </rPr>
      <t>月</t>
    </r>
    <rPh sb="0" eb="1">
      <t>ゲツ</t>
    </rPh>
    <phoneticPr fontId="1"/>
  </si>
  <si>
    <r>
      <rPr>
        <sz val="11"/>
        <color theme="1"/>
        <rFont val="HG丸ｺﾞｼｯｸM-PRO"/>
        <family val="3"/>
        <charset val="128"/>
      </rPr>
      <t>月</t>
    </r>
    <rPh sb="0" eb="1">
      <t>ゲツ</t>
    </rPh>
    <phoneticPr fontId="1"/>
  </si>
  <si>
    <r>
      <rPr>
        <sz val="10"/>
        <color theme="1"/>
        <rFont val="HG丸ｺﾞｼｯｸM-PRO"/>
        <family val="3"/>
        <charset val="128"/>
      </rPr>
      <t>火</t>
    </r>
    <rPh sb="0" eb="1">
      <t>カ</t>
    </rPh>
    <phoneticPr fontId="1"/>
  </si>
  <si>
    <r>
      <rPr>
        <sz val="11"/>
        <color theme="1"/>
        <rFont val="HG丸ｺﾞｼｯｸM-PRO"/>
        <family val="3"/>
        <charset val="128"/>
      </rPr>
      <t>火</t>
    </r>
    <rPh sb="0" eb="1">
      <t>カ</t>
    </rPh>
    <phoneticPr fontId="1"/>
  </si>
  <si>
    <r>
      <rPr>
        <sz val="10"/>
        <color theme="1"/>
        <rFont val="HG丸ｺﾞｼｯｸM-PRO"/>
        <family val="3"/>
        <charset val="128"/>
      </rPr>
      <t>水</t>
    </r>
  </si>
  <si>
    <r>
      <rPr>
        <sz val="11"/>
        <color theme="1"/>
        <rFont val="HG丸ｺﾞｼｯｸM-PRO"/>
        <family val="3"/>
        <charset val="128"/>
      </rPr>
      <t>水</t>
    </r>
  </si>
  <si>
    <r>
      <rPr>
        <sz val="10"/>
        <color theme="1"/>
        <rFont val="HG丸ｺﾞｼｯｸM-PRO"/>
        <family val="3"/>
        <charset val="128"/>
      </rPr>
      <t>木</t>
    </r>
  </si>
  <si>
    <r>
      <rPr>
        <sz val="11"/>
        <color theme="1"/>
        <rFont val="HG丸ｺﾞｼｯｸM-PRO"/>
        <family val="3"/>
        <charset val="128"/>
      </rPr>
      <t>木</t>
    </r>
  </si>
  <si>
    <r>
      <rPr>
        <sz val="10"/>
        <color theme="1"/>
        <rFont val="HG丸ｺﾞｼｯｸM-PRO"/>
        <family val="3"/>
        <charset val="128"/>
      </rPr>
      <t>金</t>
    </r>
  </si>
  <si>
    <r>
      <rPr>
        <sz val="11"/>
        <color theme="1"/>
        <rFont val="HG丸ｺﾞｼｯｸM-PRO"/>
        <family val="3"/>
        <charset val="128"/>
      </rPr>
      <t>金</t>
    </r>
  </si>
  <si>
    <r>
      <rPr>
        <sz val="10"/>
        <color theme="1"/>
        <rFont val="HG丸ｺﾞｼｯｸM-PRO"/>
        <family val="3"/>
        <charset val="128"/>
      </rPr>
      <t>土</t>
    </r>
  </si>
  <si>
    <r>
      <rPr>
        <sz val="11"/>
        <color theme="1"/>
        <rFont val="HG丸ｺﾞｼｯｸM-PRO"/>
        <family val="3"/>
        <charset val="128"/>
      </rPr>
      <t>土</t>
    </r>
  </si>
  <si>
    <r>
      <rPr>
        <sz val="11"/>
        <color theme="1"/>
        <rFont val="HG丸ｺﾞｼｯｸM-PRO"/>
        <family val="3"/>
        <charset val="128"/>
      </rPr>
      <t>勤務態様を変更する理由</t>
    </r>
    <rPh sb="0" eb="2">
      <t>キンム</t>
    </rPh>
    <rPh sb="2" eb="4">
      <t>タイヨウ</t>
    </rPh>
    <rPh sb="5" eb="7">
      <t>ヘンコウ</t>
    </rPh>
    <rPh sb="9" eb="11">
      <t>リユウ</t>
    </rPh>
    <phoneticPr fontId="1"/>
  </si>
  <si>
    <t>○月○日、▲▲業務があるため</t>
    <rPh sb="1" eb="2">
      <t>ガツ</t>
    </rPh>
    <rPh sb="3" eb="4">
      <t>ニチ</t>
    </rPh>
    <rPh sb="7" eb="9">
      <t>ギョウム</t>
    </rPh>
    <phoneticPr fontId="1"/>
  </si>
  <si>
    <r>
      <rPr>
        <sz val="9"/>
        <color theme="1"/>
        <rFont val="HG丸ｺﾞｼｯｸM-PRO"/>
        <family val="3"/>
        <charset val="128"/>
      </rPr>
      <t>通常と異なる勤務をする日</t>
    </r>
    <rPh sb="0" eb="2">
      <t>ツウジョウ</t>
    </rPh>
    <rPh sb="3" eb="4">
      <t>コト</t>
    </rPh>
    <rPh sb="6" eb="8">
      <t>キンム</t>
    </rPh>
    <rPh sb="11" eb="12">
      <t>ヒ</t>
    </rPh>
    <phoneticPr fontId="1"/>
  </si>
  <si>
    <r>
      <rPr>
        <sz val="10"/>
        <color theme="1"/>
        <rFont val="HG丸ｺﾞｼｯｸM-PRO"/>
        <family val="3"/>
        <charset val="128"/>
      </rPr>
      <t>日付</t>
    </r>
    <rPh sb="0" eb="2">
      <t>ヒヅケ</t>
    </rPh>
    <phoneticPr fontId="1"/>
  </si>
  <si>
    <r>
      <rPr>
        <sz val="11"/>
        <color theme="1"/>
        <rFont val="HG丸ｺﾞｼｯｸM-PRO"/>
        <family val="3"/>
        <charset val="128"/>
      </rPr>
      <t>日付</t>
    </r>
    <rPh sb="0" eb="2">
      <t>ヒヅケ</t>
    </rPh>
    <phoneticPr fontId="1"/>
  </si>
  <si>
    <r>
      <rPr>
        <sz val="11"/>
        <color theme="1"/>
        <rFont val="HG丸ｺﾞｼｯｸM-PRO"/>
        <family val="3"/>
        <charset val="128"/>
      </rPr>
      <t>代休とする日</t>
    </r>
    <rPh sb="0" eb="2">
      <t>ダイキュウ</t>
    </rPh>
    <rPh sb="5" eb="6">
      <t>ヒ</t>
    </rPh>
    <phoneticPr fontId="1"/>
  </si>
  <si>
    <r>
      <rPr>
        <b/>
        <sz val="11"/>
        <color theme="1"/>
        <rFont val="HG丸ｺﾞｼｯｸM-PRO"/>
        <family val="3"/>
        <charset val="128"/>
      </rPr>
      <t>必要代休時間</t>
    </r>
    <rPh sb="0" eb="2">
      <t>ヒツヨウ</t>
    </rPh>
    <rPh sb="2" eb="4">
      <t>ダイキュウ</t>
    </rPh>
    <rPh sb="4" eb="6">
      <t>ジカン</t>
    </rPh>
    <phoneticPr fontId="1"/>
  </si>
  <si>
    <r>
      <rPr>
        <sz val="24"/>
        <color theme="1"/>
        <rFont val="HG丸ｺﾞｼｯｸM-PRO"/>
        <family val="3"/>
        <charset val="128"/>
      </rPr>
      <t>勤務態様変更調書</t>
    </r>
    <rPh sb="0" eb="2">
      <t>キンム</t>
    </rPh>
    <rPh sb="2" eb="4">
      <t>タイヨウ</t>
    </rPh>
    <rPh sb="4" eb="6">
      <t>ヘンコウ</t>
    </rPh>
    <rPh sb="6" eb="8">
      <t>チョウショ</t>
    </rPh>
    <phoneticPr fontId="1"/>
  </si>
  <si>
    <t>（例）</t>
    <rPh sb="1" eb="2">
      <t>レイ</t>
    </rPh>
    <phoneticPr fontId="1"/>
  </si>
  <si>
    <r>
      <rPr>
        <sz val="18"/>
        <color theme="1"/>
        <rFont val="HG丸ｺﾞｼｯｸM-PRO"/>
        <family val="3"/>
        <charset val="128"/>
      </rPr>
      <t>所　　属</t>
    </r>
    <rPh sb="0" eb="1">
      <t>トコロ</t>
    </rPh>
    <rPh sb="3" eb="4">
      <t>ゾク</t>
    </rPh>
    <phoneticPr fontId="1"/>
  </si>
  <si>
    <r>
      <rPr>
        <sz val="18"/>
        <color theme="1"/>
        <rFont val="HG丸ｺﾞｼｯｸM-PRO"/>
        <family val="3"/>
        <charset val="128"/>
      </rPr>
      <t>職　　名</t>
    </r>
    <rPh sb="0" eb="1">
      <t>ショク</t>
    </rPh>
    <rPh sb="3" eb="4">
      <t>メイ</t>
    </rPh>
    <phoneticPr fontId="1"/>
  </si>
  <si>
    <r>
      <rPr>
        <sz val="18"/>
        <color theme="1"/>
        <rFont val="HG丸ｺﾞｼｯｸM-PRO"/>
        <family val="3"/>
        <charset val="128"/>
      </rPr>
      <t>氏　　名</t>
    </r>
    <rPh sb="0" eb="1">
      <t>シ</t>
    </rPh>
    <rPh sb="3" eb="4">
      <t>メイ</t>
    </rPh>
    <phoneticPr fontId="1"/>
  </si>
  <si>
    <r>
      <rPr>
        <sz val="18"/>
        <color theme="1"/>
        <rFont val="HG丸ｺﾞｼｯｸM-PRO"/>
        <family val="3"/>
        <charset val="128"/>
      </rPr>
      <t>月日</t>
    </r>
    <rPh sb="0" eb="2">
      <t>ガッピ</t>
    </rPh>
    <phoneticPr fontId="1"/>
  </si>
  <si>
    <r>
      <rPr>
        <sz val="18"/>
        <color theme="1"/>
        <rFont val="HG丸ｺﾞｼｯｸM-PRO"/>
        <family val="3"/>
        <charset val="128"/>
      </rPr>
      <t>曜日</t>
    </r>
    <rPh sb="0" eb="2">
      <t>ヨウビ</t>
    </rPh>
    <phoneticPr fontId="1"/>
  </si>
  <si>
    <r>
      <rPr>
        <sz val="18"/>
        <color theme="1"/>
        <rFont val="HG丸ｺﾞｼｯｸM-PRO"/>
        <family val="3"/>
        <charset val="128"/>
      </rPr>
      <t>勤　務　時　間</t>
    </r>
    <rPh sb="0" eb="1">
      <t>ツトム</t>
    </rPh>
    <rPh sb="2" eb="3">
      <t>ツトム</t>
    </rPh>
    <rPh sb="4" eb="5">
      <t>トキ</t>
    </rPh>
    <rPh sb="6" eb="7">
      <t>アイダ</t>
    </rPh>
    <phoneticPr fontId="1"/>
  </si>
  <si>
    <r>
      <rPr>
        <sz val="18"/>
        <color theme="1"/>
        <rFont val="HG丸ｺﾞｼｯｸM-PRO"/>
        <family val="3"/>
        <charset val="128"/>
      </rPr>
      <t>時間数</t>
    </r>
    <rPh sb="0" eb="3">
      <t>ジカンスウ</t>
    </rPh>
    <phoneticPr fontId="1"/>
  </si>
  <si>
    <t>時間</t>
    <rPh sb="0" eb="2">
      <t>ジカン</t>
    </rPh>
    <phoneticPr fontId="1"/>
  </si>
  <si>
    <t>日</t>
  </si>
  <si>
    <t/>
  </si>
  <si>
    <r>
      <rPr>
        <sz val="14"/>
        <color theme="1"/>
        <rFont val="HG丸ｺﾞｼｯｸM-PRO"/>
        <family val="3"/>
        <charset val="128"/>
      </rPr>
      <t>時間</t>
    </r>
    <rPh sb="0" eb="2">
      <t>ジカン</t>
    </rPh>
    <phoneticPr fontId="1"/>
  </si>
  <si>
    <t>月</t>
  </si>
  <si>
    <t>08:30～12:00  13:00～17:15</t>
  </si>
  <si>
    <t>07:45</t>
  </si>
  <si>
    <t>火</t>
  </si>
  <si>
    <t>水</t>
  </si>
  <si>
    <t>木</t>
  </si>
  <si>
    <t>金</t>
  </si>
  <si>
    <t>土</t>
  </si>
  <si>
    <t>祝</t>
  </si>
  <si>
    <r>
      <rPr>
        <sz val="18"/>
        <color theme="1"/>
        <rFont val="HG丸ｺﾞｼｯｸM-PRO"/>
        <family val="3"/>
        <charset val="128"/>
      </rPr>
      <t>通常の勤務形態を変更する理由</t>
    </r>
    <rPh sb="0" eb="2">
      <t>ツウジョウ</t>
    </rPh>
    <rPh sb="3" eb="5">
      <t>キンム</t>
    </rPh>
    <rPh sb="5" eb="7">
      <t>ケイタイ</t>
    </rPh>
    <rPh sb="8" eb="10">
      <t>ヘンコウ</t>
    </rPh>
    <rPh sb="12" eb="14">
      <t>リユウ</t>
    </rPh>
    <phoneticPr fontId="1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</si>
  <si>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1"/>
  </si>
  <si>
    <r>
      <rPr>
        <sz val="18"/>
        <color theme="1"/>
        <rFont val="HG丸ｺﾞｼｯｸM-PRO"/>
        <family val="3"/>
        <charset val="128"/>
      </rPr>
      <t>　　上記の通り確認した。</t>
    </r>
    <rPh sb="2" eb="4">
      <t>ジョウキ</t>
    </rPh>
    <rPh sb="5" eb="6">
      <t>トオ</t>
    </rPh>
    <rPh sb="7" eb="9">
      <t>カクニン</t>
    </rPh>
    <phoneticPr fontId="1"/>
  </si>
  <si>
    <t>勤務時間管理員　　　　医歯薬 労務・旅費担当 主査</t>
    <rPh sb="0" eb="2">
      <t>キンム</t>
    </rPh>
    <rPh sb="2" eb="4">
      <t>ジカン</t>
    </rPh>
    <rPh sb="4" eb="6">
      <t>カンリ</t>
    </rPh>
    <rPh sb="6" eb="7">
      <t>イン</t>
    </rPh>
    <rPh sb="11" eb="14">
      <t>イシヤク</t>
    </rPh>
    <rPh sb="15" eb="17">
      <t>ロウム</t>
    </rPh>
    <rPh sb="18" eb="22">
      <t>リョヒタントウ</t>
    </rPh>
    <rPh sb="23" eb="25">
      <t>シュサ</t>
    </rPh>
    <phoneticPr fontId="1"/>
  </si>
  <si>
    <t>監　　　督　　　者　　　　鹿田　太郎</t>
    <rPh sb="13" eb="15">
      <t>シカタ</t>
    </rPh>
    <rPh sb="16" eb="18">
      <t>タロウ</t>
    </rPh>
    <phoneticPr fontId="1"/>
  </si>
  <si>
    <t>申　　　請　　　者　　　　医歯薬　学</t>
    <rPh sb="13" eb="16">
      <t>イシヤク</t>
    </rPh>
    <rPh sb="17" eb="18">
      <t>ガク</t>
    </rPh>
    <phoneticPr fontId="1"/>
  </si>
  <si>
    <t>祝休日</t>
    <rPh sb="0" eb="1">
      <t>シュク</t>
    </rPh>
    <rPh sb="1" eb="3">
      <t>キュウジツ</t>
    </rPh>
    <phoneticPr fontId="22"/>
  </si>
  <si>
    <t>祝休日名称</t>
    <rPh sb="0" eb="1">
      <t>シュク</t>
    </rPh>
    <rPh sb="1" eb="3">
      <t>キュウジツ</t>
    </rPh>
    <rPh sb="3" eb="5">
      <t>メイショウ</t>
    </rPh>
    <phoneticPr fontId="22"/>
  </si>
  <si>
    <t>曜日表示</t>
    <rPh sb="0" eb="2">
      <t>ヨウビ</t>
    </rPh>
    <rPh sb="2" eb="4">
      <t>ヒョウジ</t>
    </rPh>
    <phoneticPr fontId="21"/>
  </si>
  <si>
    <t>割振単位期間開始日</t>
    <rPh sb="0" eb="2">
      <t>ワリフリ</t>
    </rPh>
    <rPh sb="2" eb="4">
      <t>タンイ</t>
    </rPh>
    <rPh sb="4" eb="6">
      <t>キカン</t>
    </rPh>
    <rPh sb="6" eb="9">
      <t>カイシビ</t>
    </rPh>
    <phoneticPr fontId="21"/>
  </si>
  <si>
    <t>左の翌週開始日</t>
    <rPh sb="0" eb="1">
      <t>ヒダリ</t>
    </rPh>
    <rPh sb="2" eb="4">
      <t>ヨクシュウ</t>
    </rPh>
    <rPh sb="4" eb="7">
      <t>カイシビ</t>
    </rPh>
    <phoneticPr fontId="21"/>
  </si>
  <si>
    <t>割振単位期間終了日</t>
    <rPh sb="0" eb="2">
      <t>ワリフリ</t>
    </rPh>
    <rPh sb="2" eb="4">
      <t>タンイ</t>
    </rPh>
    <rPh sb="4" eb="6">
      <t>キカン</t>
    </rPh>
    <rPh sb="6" eb="9">
      <t>シュウリョウビ</t>
    </rPh>
    <phoneticPr fontId="21"/>
  </si>
  <si>
    <t>更新日→</t>
    <rPh sb="0" eb="3">
      <t>コウシンビ</t>
    </rPh>
    <phoneticPr fontId="22"/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</si>
  <si>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</si>
  <si>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</si>
  <si>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</si>
  <si>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</si>
  <si>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</si>
  <si>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</si>
  <si>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</si>
  <si>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</si>
  <si>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振替休日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</si>
  <si>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</si>
  <si>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</si>
  <si>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</si>
  <si>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</si>
  <si>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</si>
  <si>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</si>
  <si>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</si>
  <si>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国民の休日</t>
  </si>
  <si>
    <t>山の日</t>
  </si>
  <si>
    <t>休</t>
  </si>
  <si>
    <t>天皇誕生日</t>
    <rPh sb="0" eb="2">
      <t>テンノウ</t>
    </rPh>
    <rPh sb="2" eb="5">
      <t>タンジョウビ</t>
    </rPh>
    <phoneticPr fontId="1"/>
  </si>
  <si>
    <t>天皇誕生日</t>
    <rPh sb="0" eb="5">
      <t>テンノウタンジョウビ</t>
    </rPh>
    <phoneticPr fontId="1"/>
  </si>
  <si>
    <t>職員の休日</t>
    <rPh sb="0" eb="2">
      <t>ショクイン</t>
    </rPh>
    <rPh sb="3" eb="5">
      <t>キュウジツ</t>
    </rPh>
    <phoneticPr fontId="21"/>
  </si>
  <si>
    <t>勤務を変更する
割振単位期間</t>
    <rPh sb="0" eb="2">
      <t>キンム</t>
    </rPh>
    <rPh sb="3" eb="5">
      <t>ヘンコウ</t>
    </rPh>
    <rPh sb="8" eb="9">
      <t>ワ</t>
    </rPh>
    <rPh sb="9" eb="10">
      <t>フ</t>
    </rPh>
    <rPh sb="10" eb="12">
      <t>タンイ</t>
    </rPh>
    <rPh sb="12" eb="14">
      <t>キカン</t>
    </rPh>
    <phoneticPr fontId="1"/>
  </si>
  <si>
    <r>
      <rPr>
        <sz val="11"/>
        <color theme="1"/>
        <rFont val="HG丸ｺﾞｼｯｸM-PRO"/>
        <family val="3"/>
        <charset val="128"/>
      </rPr>
      <t>勤務時間</t>
    </r>
    <r>
      <rPr>
        <sz val="11"/>
        <color theme="1"/>
        <rFont val="Segoe UI Symbol"/>
        <family val="3"/>
      </rPr>
      <t>①</t>
    </r>
    <rPh sb="0" eb="2">
      <t>キンム</t>
    </rPh>
    <rPh sb="2" eb="4">
      <t>ジカン</t>
    </rPh>
    <phoneticPr fontId="1"/>
  </si>
  <si>
    <r>
      <rPr>
        <sz val="11"/>
        <color theme="1"/>
        <rFont val="HG丸ｺﾞｼｯｸM-PRO"/>
        <family val="3"/>
        <charset val="128"/>
      </rPr>
      <t>勤務時間</t>
    </r>
    <r>
      <rPr>
        <sz val="11"/>
        <color theme="1"/>
        <rFont val="Segoe UI Symbol"/>
        <family val="3"/>
      </rPr>
      <t>②</t>
    </r>
    <rPh sb="0" eb="4">
      <t>キンムジカン</t>
    </rPh>
    <phoneticPr fontId="1"/>
  </si>
  <si>
    <t>津島　花子</t>
    <rPh sb="0" eb="2">
      <t>ツシマ</t>
    </rPh>
    <rPh sb="3" eb="5">
      <t>ハナコ</t>
    </rPh>
    <phoneticPr fontId="1"/>
  </si>
  <si>
    <t>個人情報欄</t>
    <rPh sb="0" eb="4">
      <t>コジンジョウホウ</t>
    </rPh>
    <rPh sb="4" eb="5">
      <t>ラン</t>
    </rPh>
    <phoneticPr fontId="1"/>
  </si>
  <si>
    <t>令和4年12月11日から令和5年1月7日までの勤務形態を，下記のとおりとする。</t>
    <rPh sb="0" eb="2">
      <t>レイワ</t>
    </rPh>
    <rPh sb="3" eb="4">
      <t>ネン</t>
    </rPh>
    <rPh sb="6" eb="7">
      <t>ガツ</t>
    </rPh>
    <rPh sb="9" eb="10">
      <t>ニチ</t>
    </rPh>
    <rPh sb="12" eb="14">
      <t>レイワ</t>
    </rPh>
    <rPh sb="15" eb="16">
      <t>ネン</t>
    </rPh>
    <rPh sb="17" eb="18">
      <t>ガツ</t>
    </rPh>
    <rPh sb="19" eb="20">
      <t>ニチ</t>
    </rPh>
    <rPh sb="23" eb="25">
      <t>キンム</t>
    </rPh>
    <rPh sb="25" eb="27">
      <t>ケイタイ</t>
    </rPh>
    <rPh sb="29" eb="31">
      <t>カキ</t>
    </rPh>
    <phoneticPr fontId="1"/>
  </si>
  <si>
    <t>木</t>
    <phoneticPr fontId="1"/>
  </si>
  <si>
    <r>
      <t>09:30</t>
    </r>
    <r>
      <rPr>
        <sz val="18"/>
        <color theme="1"/>
        <rFont val="ＭＳ ゴシック"/>
        <family val="3"/>
        <charset val="128"/>
      </rPr>
      <t>～</t>
    </r>
    <r>
      <rPr>
        <sz val="18"/>
        <color theme="1"/>
        <rFont val="Arial"/>
        <family val="2"/>
      </rPr>
      <t>12:00  13:00</t>
    </r>
    <r>
      <rPr>
        <sz val="18"/>
        <color theme="1"/>
        <rFont val="ＭＳ ゴシック"/>
        <family val="3"/>
        <charset val="128"/>
      </rPr>
      <t>～</t>
    </r>
    <r>
      <rPr>
        <sz val="18"/>
        <color theme="1"/>
        <rFont val="Arial"/>
        <family val="2"/>
      </rPr>
      <t>18:15</t>
    </r>
    <phoneticPr fontId="1"/>
  </si>
  <si>
    <t>○月○日、▲▲業務があるため</t>
    <phoneticPr fontId="1"/>
  </si>
  <si>
    <t>08:30～12:00  13:00～17:16</t>
  </si>
  <si>
    <t>08:30～12:00  13:00～17:17</t>
  </si>
  <si>
    <t>08:30～12:00  13:00～17:18</t>
  </si>
  <si>
    <t>の箇所を入力してください。</t>
    <rPh sb="1" eb="3">
      <t>カショ</t>
    </rPh>
    <rPh sb="4" eb="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</si>
</sst>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m&quot;月&quot;d&quot;日&quot;;@"/>
    <numFmt numFmtId="177" formatCode="h:mm;@"/>
    <numFmt numFmtId="178" formatCode="yyyy/m/d\(aaa\)"/>
    <numFmt numFmtId="179" formatCode="[h]:mm;@"/>
    <numFmt numFmtId="180" formatCode="yyyy/m/d/aaaa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8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8"/>
      <color theme="1"/>
      <name val="Arial"/>
      <family val="2"/>
    </font>
    <font>
      <sz val="24"/>
      <color theme="1"/>
      <name val="Arial"/>
      <family val="2"/>
    </font>
    <font>
      <sz val="14"/>
      <color theme="1"/>
      <name val="HG丸ｺﾞｼｯｸM-PRO"/>
      <family val="3"/>
      <charset val="128"/>
    </font>
    <font>
      <sz val="14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8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36"/>
      <color rgb="FFFF0000"/>
      <name val="ＭＳ Ｐゴシック"/>
      <family val="3"/>
      <charset val="128"/>
    </font>
    <font>
      <b/>
      <sz val="36"/>
      <color rgb="FFFF0000"/>
      <name val="Arial"/>
      <family val="2"/>
    </font>
    <font>
      <sz val="18"/>
      <color rgb="FFFF0000"/>
      <name val="ＭＳ Ｐゴシック"/>
      <family val="3"/>
      <charset val="128"/>
    </font>
    <font>
      <sz val="18"/>
      <color rgb="FFFF0000"/>
      <name val="Arial"/>
      <family val="2"/>
    </font>
    <font>
      <sz val="11"/>
      <color rgb="FFFF0000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11"/>
      <color theme="1"/>
      <name val="Segoe UI Symbol"/>
      <family val="3"/>
    </font>
    <font>
      <sz val="11"/>
      <color theme="1"/>
      <name val="Arial"/>
      <family val="3"/>
      <charset val="128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2" borderId="2" xfId="0" applyFont="1" applyFill="1" applyBorder="1">
      <alignment vertical="center"/>
    </xf>
    <xf numFmtId="0" fontId="10" fillId="0" borderId="0" xfId="0" applyFo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8" fillId="0" borderId="0" xfId="0" applyNumberFormat="1" applyFont="1">
      <alignment vertical="center"/>
    </xf>
    <xf numFmtId="177" fontId="8" fillId="0" borderId="19" xfId="0" applyNumberFormat="1" applyFont="1" applyBorder="1">
      <alignment vertical="center"/>
    </xf>
    <xf numFmtId="177" fontId="8" fillId="3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78" fontId="8" fillId="3" borderId="2" xfId="0" applyNumberFormat="1" applyFont="1" applyFill="1" applyBorder="1" applyAlignment="1">
      <alignment horizontal="right" vertical="center"/>
    </xf>
    <xf numFmtId="0" fontId="8" fillId="0" borderId="11" xfId="0" applyFont="1" applyBorder="1">
      <alignment vertical="center"/>
    </xf>
    <xf numFmtId="0" fontId="8" fillId="0" borderId="20" xfId="0" applyFont="1" applyBorder="1">
      <alignment vertical="center"/>
    </xf>
    <xf numFmtId="179" fontId="8" fillId="0" borderId="22" xfId="0" applyNumberFormat="1" applyFont="1" applyBorder="1">
      <alignment vertical="center"/>
    </xf>
    <xf numFmtId="179" fontId="8" fillId="0" borderId="16" xfId="0" applyNumberFormat="1" applyFont="1" applyBorder="1">
      <alignment vertical="center"/>
    </xf>
    <xf numFmtId="0" fontId="16" fillId="0" borderId="0" xfId="0" applyFo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176" fontId="16" fillId="0" borderId="7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178" fontId="8" fillId="3" borderId="2" xfId="0" applyNumberFormat="1" applyFont="1" applyFill="1" applyBorder="1">
      <alignment vertical="center"/>
    </xf>
    <xf numFmtId="177" fontId="8" fillId="3" borderId="2" xfId="0" applyNumberFormat="1" applyFont="1" applyFill="1" applyBorder="1">
      <alignment vertical="center"/>
    </xf>
    <xf numFmtId="0" fontId="20" fillId="3" borderId="2" xfId="0" applyFont="1" applyFill="1" applyBorder="1" applyAlignment="1">
      <alignment vertical="center" shrinkToFit="1"/>
    </xf>
    <xf numFmtId="0" fontId="18" fillId="0" borderId="1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180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8" fillId="0" borderId="0" xfId="0" applyFont="1" applyAlignment="1">
      <alignment vertical="center" shrinkToFit="1"/>
    </xf>
    <xf numFmtId="0" fontId="29" fillId="3" borderId="2" xfId="0" applyFont="1" applyFill="1" applyBorder="1" applyAlignment="1">
      <alignment vertical="center" shrinkToFit="1"/>
    </xf>
    <xf numFmtId="14" fontId="12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6" fillId="5" borderId="0" xfId="0" applyFont="1" applyFill="1">
      <alignment vertical="center"/>
    </xf>
    <xf numFmtId="0" fontId="17" fillId="5" borderId="0" xfId="0" applyFont="1" applyFill="1" applyAlignment="1">
      <alignment horizontal="distributed" vertical="center"/>
    </xf>
    <xf numFmtId="0" fontId="16" fillId="5" borderId="0" xfId="0" applyFont="1" applyFill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176" fontId="16" fillId="5" borderId="7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/>
    </xf>
    <xf numFmtId="0" fontId="19" fillId="5" borderId="8" xfId="0" applyFont="1" applyFill="1" applyBorder="1" applyAlignment="1">
      <alignment horizontal="left"/>
    </xf>
    <xf numFmtId="0" fontId="19" fillId="5" borderId="1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left"/>
    </xf>
    <xf numFmtId="0" fontId="16" fillId="5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18" xfId="0" applyFont="1" applyFill="1" applyBorder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79" fontId="13" fillId="0" borderId="15" xfId="0" applyNumberFormat="1" applyFont="1" applyBorder="1" applyAlignment="1">
      <alignment horizontal="center" vertical="center"/>
    </xf>
    <xf numFmtId="179" fontId="13" fillId="0" borderId="16" xfId="0" applyNumberFormat="1" applyFont="1" applyBorder="1" applyAlignment="1">
      <alignment horizontal="center" vertical="center"/>
    </xf>
    <xf numFmtId="178" fontId="8" fillId="3" borderId="7" xfId="0" applyNumberFormat="1" applyFont="1" applyFill="1" applyBorder="1" applyAlignment="1">
      <alignment horizontal="center" vertical="center"/>
    </xf>
    <xf numFmtId="178" fontId="8" fillId="3" borderId="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shrinkToFit="1"/>
    </xf>
    <xf numFmtId="0" fontId="23" fillId="5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left" vertical="center"/>
    </xf>
    <xf numFmtId="0" fontId="27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left" vertical="center" shrinkToFit="1"/>
    </xf>
    <xf numFmtId="0" fontId="16" fillId="5" borderId="0" xfId="0" applyFont="1" applyFill="1" applyAlignment="1">
      <alignment horizontal="left" vertical="center" shrinkToFit="1"/>
    </xf>
    <xf numFmtId="0" fontId="16" fillId="5" borderId="5" xfId="0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 shrinkToFit="1"/>
    </xf>
    <xf numFmtId="0" fontId="9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32" fillId="0" borderId="0" xfId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Border="1">
      <alignment vertical="center"/>
    </xf>
    <xf numFmtId="177" fontId="8" fillId="0" borderId="0" xfId="0" applyNumberFormat="1" applyFont="1" applyBorder="1">
      <alignment vertical="center"/>
    </xf>
    <xf numFmtId="0" fontId="8" fillId="0" borderId="0" xfId="0" applyFont="1" applyFill="1" applyBorder="1">
      <alignment vertical="center"/>
    </xf>
    <xf numFmtId="0" fontId="32" fillId="0" borderId="18" xfId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14" fontId="8" fillId="0" borderId="0" xfId="0" applyNumberFormat="1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0" fontId="8" fillId="0" borderId="26" xfId="0" applyFont="1" applyBorder="1">
      <alignment vertical="center"/>
    </xf>
    <xf numFmtId="0" fontId="8" fillId="0" borderId="25" xfId="0" applyFont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177" fontId="38" fillId="3" borderId="2" xfId="0" applyNumberFormat="1" applyFont="1" applyFill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178" fontId="38" fillId="3" borderId="2" xfId="0" applyNumberFormat="1" applyFont="1" applyFill="1" applyBorder="1" applyAlignment="1">
      <alignment horizontal="right" vertical="center"/>
    </xf>
    <xf numFmtId="178" fontId="38" fillId="3" borderId="7" xfId="0" applyNumberFormat="1" applyFont="1" applyFill="1" applyBorder="1" applyAlignment="1">
      <alignment horizontal="center" vertical="center"/>
    </xf>
    <xf numFmtId="178" fontId="38" fillId="3" borderId="1" xfId="0" applyNumberFormat="1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vertical="top" wrapText="1"/>
    </xf>
    <xf numFmtId="0" fontId="38" fillId="3" borderId="2" xfId="0" applyFont="1" applyFill="1" applyBorder="1" applyAlignment="1">
      <alignment vertical="top" wrapText="1"/>
    </xf>
    <xf numFmtId="0" fontId="8" fillId="6" borderId="18" xfId="0" applyFont="1" applyFill="1" applyBorder="1">
      <alignment vertical="center"/>
    </xf>
    <xf numFmtId="0" fontId="8" fillId="6" borderId="0" xfId="0" applyFont="1" applyFill="1">
      <alignment vertical="center"/>
    </xf>
    <xf numFmtId="0" fontId="8" fillId="6" borderId="11" xfId="0" applyFont="1" applyFill="1" applyBorder="1">
      <alignment vertical="center"/>
    </xf>
    <xf numFmtId="0" fontId="8" fillId="6" borderId="20" xfId="0" applyFont="1" applyFill="1" applyBorder="1">
      <alignment vertical="center"/>
    </xf>
    <xf numFmtId="0" fontId="8" fillId="6" borderId="0" xfId="0" applyFont="1" applyFill="1" applyBorder="1" applyAlignment="1">
      <alignment horizontal="right" vertical="center"/>
    </xf>
    <xf numFmtId="0" fontId="20" fillId="6" borderId="0" xfId="0" applyFont="1" applyFill="1" applyBorder="1" applyAlignment="1">
      <alignment vertical="center" shrinkToFit="1"/>
    </xf>
    <xf numFmtId="0" fontId="8" fillId="6" borderId="19" xfId="0" applyFont="1" applyFill="1" applyBorder="1">
      <alignment vertical="center"/>
    </xf>
    <xf numFmtId="0" fontId="8" fillId="6" borderId="17" xfId="0" applyFont="1" applyFill="1" applyBorder="1">
      <alignment vertical="center"/>
    </xf>
    <xf numFmtId="0" fontId="8" fillId="6" borderId="10" xfId="0" applyFont="1" applyFill="1" applyBorder="1">
      <alignment vertical="center"/>
    </xf>
    <xf numFmtId="0" fontId="8" fillId="6" borderId="12" xfId="0" applyFont="1" applyFill="1" applyBorder="1">
      <alignment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179" fontId="13" fillId="6" borderId="15" xfId="0" applyNumberFormat="1" applyFont="1" applyFill="1" applyBorder="1" applyAlignment="1">
      <alignment horizontal="center" vertical="center"/>
    </xf>
    <xf numFmtId="179" fontId="13" fillId="6" borderId="16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right" vertical="center"/>
    </xf>
    <xf numFmtId="0" fontId="10" fillId="6" borderId="0" xfId="0" applyFont="1" applyFill="1">
      <alignment vertical="center"/>
    </xf>
    <xf numFmtId="177" fontId="8" fillId="6" borderId="0" xfId="0" applyNumberFormat="1" applyFont="1" applyFill="1">
      <alignment vertical="center"/>
    </xf>
    <xf numFmtId="0" fontId="8" fillId="6" borderId="0" xfId="0" applyFont="1" applyFill="1" applyAlignment="1">
      <alignment horizontal="center" vertical="center" shrinkToFit="1"/>
    </xf>
    <xf numFmtId="0" fontId="8" fillId="6" borderId="0" xfId="0" applyFont="1" applyFill="1" applyAlignment="1">
      <alignment horizontal="center" vertical="center"/>
    </xf>
    <xf numFmtId="56" fontId="8" fillId="0" borderId="0" xfId="0" applyNumberFormat="1" applyFont="1">
      <alignment vertical="center"/>
    </xf>
    <xf numFmtId="0" fontId="16" fillId="7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left" vertical="center"/>
    </xf>
    <xf numFmtId="0" fontId="26" fillId="5" borderId="0" xfId="0" applyFont="1" applyFill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9" fillId="3" borderId="25" xfId="0" applyFont="1" applyFill="1" applyBorder="1" applyAlignment="1">
      <alignment vertical="center" shrinkToFit="1"/>
    </xf>
    <xf numFmtId="0" fontId="8" fillId="6" borderId="0" xfId="0" applyFont="1" applyFill="1" applyBorder="1">
      <alignment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33" fillId="2" borderId="23" xfId="0" applyFont="1" applyFill="1" applyBorder="1">
      <alignment vertical="center"/>
    </xf>
    <xf numFmtId="0" fontId="8" fillId="0" borderId="24" xfId="0" applyFont="1" applyBorder="1">
      <alignment vertical="center"/>
    </xf>
    <xf numFmtId="0" fontId="33" fillId="2" borderId="9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24" fillId="6" borderId="27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left" vertical="center"/>
    </xf>
    <xf numFmtId="0" fontId="31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8" fillId="3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5B36FA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1106;&#25391;&#26399;&#38291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1301750</xdr:colOff>
      <xdr:row>0</xdr:row>
      <xdr:rowOff>269875</xdr:rowOff>
    </xdr:from>
    <xdr:to>
      <xdr:col>18</xdr:col>
      <xdr:colOff>238124</xdr:colOff>
      <xdr:row>5</xdr:row>
      <xdr:rowOff>476250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B4388D6C-0D05-4E3F-AA4F-9B027ADE589F}"/>
            </a:ext>
          </a:extLst>
        </xdr:cNvPr>
        <xdr:cNvGrpSpPr/>
      </xdr:nvGrpSpPr>
      <xdr:grpSpPr>
        <a:xfrm>
          <a:off x="16732250" y="269875"/>
          <a:ext cx="3355974" cy="1711325"/>
          <a:chOff x="20002500" y="3238499"/>
          <a:chExt cx="3683000" cy="1762125"/>
        </a:xfrm>
      </xdr:grpSpPr>
      <xdr:sp macro="" textlink="">
        <xdr:nvSpPr>
          <xdr:cNvPr id="3" name="吹き出し: 角を丸めた四角形 2">
            <a:extLst>
              <a:ext uri="{FF2B5EF4-FFF2-40B4-BE49-F238E27FC236}">
                <a16:creationId xmlns:a16="http://schemas.microsoft.com/office/drawing/2014/main" id="{FAD4D109-E2CD-4481-8715-376CB5EA1F82}"/>
              </a:ext>
            </a:extLst>
          </xdr:cNvPr>
          <xdr:cNvSpPr/>
        </xdr:nvSpPr>
        <xdr:spPr>
          <a:xfrm>
            <a:off x="20002500" y="3238499"/>
            <a:ext cx="3683000" cy="1762125"/>
          </a:xfrm>
          <a:prstGeom prst="wedgeRoundRectCallout">
            <a:avLst>
              <a:gd name="adj1" fmla="val -36071"/>
              <a:gd name="adj2" fmla="val 65304"/>
              <a:gd name="adj3" fmla="val 16667"/>
            </a:avLst>
          </a:prstGeom>
          <a:solidFill>
            <a:srgbClr val="FF00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CF3DE5C-8E4D-459C-A08C-11DC6C6F6A89}"/>
              </a:ext>
            </a:extLst>
          </xdr:cNvPr>
          <xdr:cNvSpPr txBox="1"/>
        </xdr:nvSpPr>
        <xdr:spPr>
          <a:xfrm>
            <a:off x="20177125" y="3397250"/>
            <a:ext cx="3302000" cy="14605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prstTxWarp prst="textPlain">
              <a:avLst/>
            </a:prstTxWarp>
            <a:spAutoFit/>
          </a:bodyPr>
          <a:lstStyle/>
          <a:p>
            <a:r>
              <a:rPr kumimoji="1" lang="ja-JP" altLang="en-US" sz="110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データ入力用シートに</a:t>
            </a:r>
            <a:endParaRPr kumimoji="1" lang="en-US" altLang="ja-JP" sz="11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10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必要事項を入力すると</a:t>
            </a:r>
            <a:endParaRPr kumimoji="1" lang="en-US" altLang="ja-JP" sz="11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10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このシートが出来ます</a:t>
            </a:r>
            <a:r>
              <a:rPr kumimoji="1" lang="ja-JP" altLang="en-US" sz="1100">
                <a:solidFill>
                  <a:schemeClr val="bg1"/>
                </a:solidFill>
              </a:rPr>
              <a:t>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180976</xdr:colOff>
      <xdr:row>36</xdr:row>
      <xdr:rowOff>171450</xdr:rowOff>
    </xdr:from>
    <xdr:to>
      <xdr:col>8</xdr:col>
      <xdr:colOff>733426</xdr:colOff>
      <xdr:row>44</xdr:row>
      <xdr:rowOff>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48A7C1B5-AA19-4A7B-920F-A4529315A356}"/>
            </a:ext>
          </a:extLst>
        </xdr:cNvPr>
        <xdr:cNvSpPr/>
      </xdr:nvSpPr>
      <xdr:spPr>
        <a:xfrm>
          <a:off x="4191001" y="6915150"/>
          <a:ext cx="2362200" cy="1352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104775</xdr:colOff>
      <xdr:row>37</xdr:row>
      <xdr:rowOff>171450</xdr:rowOff>
    </xdr:from>
    <xdr:ext cx="2171700" cy="10092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00550" y="6181725"/>
          <a:ext cx="2171700" cy="1009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ja-JP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入力が出来たら、</a:t>
          </a:r>
          <a:endParaRPr lang="ja-JP" altLang="ja-JP" b="0">
            <a:solidFill>
              <a:schemeClr val="bg1"/>
            </a:solidFill>
            <a:effectLst/>
          </a:endParaRPr>
        </a:p>
        <a:p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1" lang="en-US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印刷用</a:t>
          </a:r>
          <a:r>
            <a:rPr kumimoji="1" lang="en-US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』sheet</a:t>
          </a:r>
          <a:endParaRPr lang="ja-JP" altLang="ja-JP">
            <a:solidFill>
              <a:schemeClr val="bg1"/>
            </a:solidFill>
            <a:effectLst/>
          </a:endParaRPr>
        </a:p>
        <a:p>
          <a:r>
            <a:rPr kumimoji="1" lang="ja-JP" altLang="ja-JP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で、内容</a:t>
          </a:r>
          <a:r>
            <a:rPr kumimoji="1" lang="ja-JP" altLang="en-US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確認。</a:t>
          </a:r>
          <a:endParaRPr kumimoji="1" lang="en-US" altLang="ja-JP" sz="1100" b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▼提出：医歯薬</a:t>
          </a:r>
          <a:r>
            <a:rPr kumimoji="1" lang="en-US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労務・旅費担当</a:t>
          </a:r>
          <a:endParaRPr kumimoji="1" lang="en-US" altLang="ja-JP" sz="11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まで願います。</a:t>
          </a:r>
          <a:endParaRPr kumimoji="1" lang="en-US" altLang="ja-JP" sz="1100" b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29</xdr:col>
      <xdr:colOff>66675</xdr:colOff>
      <xdr:row>27</xdr:row>
      <xdr:rowOff>114298</xdr:rowOff>
    </xdr:from>
    <xdr:to>
      <xdr:col>33</xdr:col>
      <xdr:colOff>200025</xdr:colOff>
      <xdr:row>30</xdr:row>
      <xdr:rowOff>142874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2F1AF63F-FE77-45FB-891E-968DD6FCAF57}"/>
            </a:ext>
          </a:extLst>
        </xdr:cNvPr>
        <xdr:cNvSpPr/>
      </xdr:nvSpPr>
      <xdr:spPr>
        <a:xfrm>
          <a:off x="11420475" y="5143498"/>
          <a:ext cx="2600325" cy="571501"/>
        </a:xfrm>
        <a:prstGeom prst="borderCallout1">
          <a:avLst>
            <a:gd name="adj1" fmla="val 82083"/>
            <a:gd name="adj2" fmla="val -119"/>
            <a:gd name="adj3" fmla="val 168311"/>
            <a:gd name="adj4" fmla="val -87364"/>
          </a:avLst>
        </a:prstGeom>
        <a:noFill/>
        <a:ln>
          <a:solidFill>
            <a:srgbClr val="FF0000"/>
          </a:solidFill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勤務時間の変更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その日の勤務の時間帯を変更する場合は，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日付と変更後の勤務時間を入力してください。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371475</xdr:colOff>
      <xdr:row>40</xdr:row>
      <xdr:rowOff>57150</xdr:rowOff>
    </xdr:from>
    <xdr:to>
      <xdr:col>33</xdr:col>
      <xdr:colOff>409575</xdr:colOff>
      <xdr:row>43</xdr:row>
      <xdr:rowOff>142875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116C86CD-37AF-4080-B135-8DAEF2220E1A}"/>
            </a:ext>
          </a:extLst>
        </xdr:cNvPr>
        <xdr:cNvSpPr/>
      </xdr:nvSpPr>
      <xdr:spPr>
        <a:xfrm>
          <a:off x="10677525" y="7581900"/>
          <a:ext cx="3552825" cy="638175"/>
        </a:xfrm>
        <a:prstGeom prst="borderCallout1">
          <a:avLst>
            <a:gd name="adj1" fmla="val 47937"/>
            <a:gd name="adj2" fmla="val 212"/>
            <a:gd name="adj3" fmla="val -200058"/>
            <a:gd name="adj4" fmla="val -42054"/>
          </a:avLst>
        </a:prstGeom>
        <a:noFill/>
        <a:ln>
          <a:solidFill>
            <a:srgbClr val="5B36FA"/>
          </a:solidFill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勤務日の変更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勤務日が割り振られていない日に勤務をさせる場合は，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変更後の勤務日・時間と代わりに休みとする日も入力してください。</a:t>
          </a:r>
        </a:p>
      </xdr:txBody>
    </xdr:sp>
    <xdr:clientData/>
  </xdr:twoCellAnchor>
  <xdr:twoCellAnchor>
    <xdr:from>
      <xdr:col>26</xdr:col>
      <xdr:colOff>476250</xdr:colOff>
      <xdr:row>39</xdr:row>
      <xdr:rowOff>104775</xdr:rowOff>
    </xdr:from>
    <xdr:to>
      <xdr:col>28</xdr:col>
      <xdr:colOff>371475</xdr:colOff>
      <xdr:row>42</xdr:row>
      <xdr:rowOff>4763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9417ACE7-4ECE-4889-A15F-37F46B7B0454}"/>
            </a:ext>
          </a:extLst>
        </xdr:cNvPr>
        <xdr:cNvCxnSpPr>
          <a:stCxn id="5" idx="2"/>
        </xdr:cNvCxnSpPr>
      </xdr:nvCxnSpPr>
      <xdr:spPr>
        <a:xfrm flipH="1" flipV="1">
          <a:off x="9658350" y="7439025"/>
          <a:ext cx="1019175" cy="461963"/>
        </a:xfrm>
        <a:prstGeom prst="straightConnector1">
          <a:avLst/>
        </a:prstGeom>
        <a:ln>
          <a:solidFill>
            <a:srgbClr val="5B36F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990600</xdr:colOff>
      <xdr:row>2</xdr:row>
      <xdr:rowOff>28574</xdr:rowOff>
    </xdr:from>
    <xdr:to>
      <xdr:col>33</xdr:col>
      <xdr:colOff>542925</xdr:colOff>
      <xdr:row>6</xdr:row>
      <xdr:rowOff>38100</xdr:rowOff>
    </xdr:to>
    <xdr:sp macro="" textlink="">
      <xdr:nvSpPr>
        <xdr:cNvPr id="15" name="吹き出し: 線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59B496-3EEC-484D-9AD9-4D2843F609E3}"/>
            </a:ext>
          </a:extLst>
        </xdr:cNvPr>
        <xdr:cNvSpPr/>
      </xdr:nvSpPr>
      <xdr:spPr>
        <a:xfrm>
          <a:off x="11296650" y="200024"/>
          <a:ext cx="3067050" cy="714376"/>
        </a:xfrm>
        <a:prstGeom prst="borderCallout1">
          <a:avLst>
            <a:gd name="adj1" fmla="val 82083"/>
            <a:gd name="adj2" fmla="val -119"/>
            <a:gd name="adj3" fmla="val 134887"/>
            <a:gd name="adj4" fmla="val -10544"/>
          </a:avLst>
        </a:prstGeom>
        <a:noFill/>
        <a:ln>
          <a:solidFill>
            <a:srgbClr val="FF0000"/>
          </a:solidFill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割振単位期間の設定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勤務変更は，</a:t>
          </a:r>
          <a:r>
            <a:rPr kumimoji="1" lang="en-US" altLang="ja-JP" sz="900">
              <a:solidFill>
                <a:sysClr val="windowText" lastClr="000000"/>
              </a:solidFill>
            </a:rPr>
            <a:t>4</a:t>
          </a:r>
          <a:r>
            <a:rPr kumimoji="1" lang="ja-JP" altLang="en-US" sz="900">
              <a:solidFill>
                <a:sysClr val="windowText" lastClr="000000"/>
              </a:solidFill>
            </a:rPr>
            <a:t>週間の割振単位期間ごとに行います。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変更する勤務日の属する割振り単位期間を入力してください。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割振単位期間の確認は</a:t>
          </a:r>
          <a:r>
            <a:rPr kumimoji="1" lang="ja-JP" altLang="en-US" sz="900" u="sng">
              <a:solidFill>
                <a:srgbClr val="FF0000"/>
              </a:solidFill>
            </a:rPr>
            <a:t>割振期間シート</a:t>
          </a:r>
          <a:r>
            <a:rPr kumimoji="1" lang="ja-JP" altLang="en-US" sz="900">
              <a:solidFill>
                <a:sysClr val="windowText" lastClr="000000"/>
              </a:solidFill>
            </a:rPr>
            <a:t>を確認してください。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253855</xdr:colOff>
      <xdr:row>58</xdr:row>
      <xdr:rowOff>114300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E479B8E-0CA7-4A88-BF97-83E353EA0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1855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ata-y2\Downloads\kinmu_henko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シート"/>
      <sheetName val="印刷用"/>
      <sheetName val="割振単位期間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O50"/>
  <sheetViews>
    <sheetView showGridLines="0" view="pageBreakPreview" topLeftCell="A4" zoomScale="50" zoomScaleNormal="70" zoomScaleSheetLayoutView="50" workbookViewId="0">
      <selection activeCell="D49" sqref="D49"/>
    </sheetView>
  </sheetViews>
  <sheetFormatPr defaultRowHeight="23.25" x14ac:dyDescent="0.15"/>
  <cols>
    <col min="1" max="1" width="9" style="19"/>
    <col min="2" max="2" width="17.625" style="19" customWidth="1"/>
    <col min="3" max="3" width="8.625" style="19" customWidth="1"/>
    <col min="4" max="4" width="45.75" style="25" customWidth="1"/>
    <col min="5" max="5" width="17.625" style="19" customWidth="1"/>
    <col min="6" max="6" width="8.625" style="19" customWidth="1"/>
    <col min="7" max="8" width="9" style="19"/>
    <col min="9" max="9" width="4.375" style="19" customWidth="1"/>
    <col min="10" max="10" width="17.625" style="19" customWidth="1"/>
    <col min="11" max="11" width="8.625" style="19" customWidth="1"/>
    <col min="12" max="12" width="45.75" style="19" customWidth="1"/>
    <col min="13" max="13" width="17.625" style="19" customWidth="1"/>
    <col min="14" max="14" width="8.625" style="19" customWidth="1"/>
    <col min="15" max="15" width="4.5" style="19" customWidth="1"/>
    <col min="16" max="16384" width="9" style="19"/>
  </cols>
  <sheetData>
    <row r="1" spans="2:15" ht="28.5" x14ac:dyDescent="0.15">
      <c r="D1" s="28" t="s">
        <v>47</v>
      </c>
      <c r="I1" s="42"/>
      <c r="J1" s="153" t="s">
        <v>48</v>
      </c>
      <c r="K1" s="154"/>
      <c r="L1" s="43" t="s">
        <v>47</v>
      </c>
      <c r="M1" s="42"/>
      <c r="N1" s="42"/>
      <c r="O1" s="42"/>
    </row>
    <row r="2" spans="2:15" ht="17.25" customHeight="1" x14ac:dyDescent="0.15">
      <c r="I2" s="42"/>
      <c r="J2" s="154"/>
      <c r="K2" s="154"/>
      <c r="L2" s="44"/>
      <c r="M2" s="42"/>
      <c r="N2" s="42"/>
      <c r="O2" s="42"/>
    </row>
    <row r="3" spans="2:15" x14ac:dyDescent="0.15">
      <c r="B3" s="19" t="s">
        <v>49</v>
      </c>
      <c r="C3" s="83">
        <f>データ入力シート!B2</f>
        <v>0</v>
      </c>
      <c r="D3" s="83"/>
      <c r="I3" s="42"/>
      <c r="J3" s="42" t="s">
        <v>49</v>
      </c>
      <c r="K3" s="87" t="s">
        <v>4</v>
      </c>
      <c r="L3" s="88"/>
      <c r="M3" s="42"/>
      <c r="N3" s="42"/>
      <c r="O3" s="42"/>
    </row>
    <row r="4" spans="2:15" x14ac:dyDescent="0.15">
      <c r="B4" s="19" t="s">
        <v>50</v>
      </c>
      <c r="C4" s="83">
        <f>データ入力シート!B3</f>
        <v>0</v>
      </c>
      <c r="D4" s="83"/>
      <c r="I4" s="42"/>
      <c r="J4" s="42" t="s">
        <v>50</v>
      </c>
      <c r="K4" s="87" t="s">
        <v>7</v>
      </c>
      <c r="L4" s="88"/>
      <c r="M4" s="42"/>
      <c r="N4" s="42"/>
      <c r="O4" s="42"/>
    </row>
    <row r="5" spans="2:15" x14ac:dyDescent="0.15">
      <c r="B5" s="19" t="s">
        <v>51</v>
      </c>
      <c r="C5" s="83">
        <f>データ入力シート!B4</f>
        <v>0</v>
      </c>
      <c r="D5" s="83"/>
      <c r="I5" s="42"/>
      <c r="J5" s="42" t="s">
        <v>51</v>
      </c>
      <c r="K5" s="87" t="s">
        <v>10</v>
      </c>
      <c r="L5" s="88"/>
      <c r="M5" s="42"/>
      <c r="N5" s="42"/>
      <c r="O5" s="42"/>
    </row>
    <row r="6" spans="2:15" ht="38.25" customHeight="1" x14ac:dyDescent="0.15">
      <c r="B6" s="86" t="str">
        <f>"　"&amp;データ入力シート!J37&amp;"から"&amp;データ入力シート!J10&amp;"までの勤務形態を，下記のとおりとする。"</f>
        <v>　明治33年1月0日から明治33年1月0日までの勤務形態を，下記のとおりとする。</v>
      </c>
      <c r="C6" s="86"/>
      <c r="D6" s="86"/>
      <c r="E6" s="86"/>
      <c r="F6" s="86"/>
      <c r="I6" s="42"/>
      <c r="J6" s="92" t="s">
        <v>109</v>
      </c>
      <c r="K6" s="93"/>
      <c r="L6" s="93"/>
      <c r="M6" s="93"/>
      <c r="N6" s="93"/>
      <c r="O6" s="42"/>
    </row>
    <row r="7" spans="2:15" ht="10.5" customHeight="1" x14ac:dyDescent="0.15">
      <c r="D7" s="20"/>
      <c r="I7" s="42"/>
      <c r="J7" s="42"/>
      <c r="K7" s="42"/>
      <c r="L7" s="45"/>
      <c r="M7" s="42"/>
      <c r="N7" s="42"/>
      <c r="O7" s="42"/>
    </row>
    <row r="8" spans="2:15" x14ac:dyDescent="0.15">
      <c r="B8" s="21" t="s">
        <v>52</v>
      </c>
      <c r="C8" s="21" t="s">
        <v>53</v>
      </c>
      <c r="D8" s="22" t="s">
        <v>54</v>
      </c>
      <c r="E8" s="155" t="s">
        <v>55</v>
      </c>
      <c r="F8" s="156"/>
      <c r="I8" s="42"/>
      <c r="J8" s="46" t="s">
        <v>52</v>
      </c>
      <c r="K8" s="46" t="s">
        <v>53</v>
      </c>
      <c r="L8" s="47" t="s">
        <v>54</v>
      </c>
      <c r="M8" s="94" t="s">
        <v>55</v>
      </c>
      <c r="N8" s="94"/>
      <c r="O8" s="42"/>
    </row>
    <row r="9" spans="2:15" x14ac:dyDescent="0.2">
      <c r="B9" s="26">
        <f>データ入力シート!B8</f>
        <v>0</v>
      </c>
      <c r="C9" s="27" t="str">
        <f>IF(COUNTIF(割振単位期間!$A:$A,B9)&gt;0,VLOOKUP(B9,割振単位期間!$A:$C,3,0),TEXT(B9,"aaa"))</f>
        <v>土</v>
      </c>
      <c r="D9" s="22" t="str">
        <f>IF(COUNTIF(データ入力シート!$A$33:$A$36,B9)&gt;0,VLOOKUP(B9,データ入力シート!$A$33:$O$36,14,FALSE),IF(COUNTIF(データ入力シート!$A$40:$B$43,B9)&gt;0,"",IF(COUNTIF(割振単位期間!$A:$A,B9)&gt;0,"",VLOOKUP(C9,データ入力シート!$A$13:$O$19,14,FALSE))))</f>
        <v/>
      </c>
      <c r="E9" s="22" t="str">
        <f>IF(COUNTIF(データ入力シート!$A$33:$A$36,B9)&gt;0,VLOOKUP(B9,データ入力シート!$A$33:$O$36,15,FALSE),IF(COUNTIF(データ入力シート!$A$40:$B$43,B9)&gt;0,"",IF(COUNTIF(割振単位期間!$A:$A,B9)&gt;0,"",VLOOKUP(C9,データ入力シート!$A$13:$O$19,15,FALSE))))</f>
        <v/>
      </c>
      <c r="F9" s="32" t="s">
        <v>56</v>
      </c>
      <c r="I9" s="42"/>
      <c r="J9" s="48">
        <v>44906</v>
      </c>
      <c r="K9" s="49" t="s">
        <v>57</v>
      </c>
      <c r="L9" s="47" t="s">
        <v>58</v>
      </c>
      <c r="M9" s="47" t="s">
        <v>58</v>
      </c>
      <c r="N9" s="50" t="s">
        <v>56</v>
      </c>
      <c r="O9" s="42"/>
    </row>
    <row r="10" spans="2:15" x14ac:dyDescent="0.25">
      <c r="B10" s="26">
        <f>B9+1</f>
        <v>1</v>
      </c>
      <c r="C10" s="27" t="str">
        <f>IF(COUNTIF(割振単位期間!$A:$A,B10)&gt;0,VLOOKUP(B10,割振単位期間!$A:$C,3,0),TEXT(B10,"aaa"))</f>
        <v>日</v>
      </c>
      <c r="D10" s="22" t="str">
        <f>IF(COUNTIF(データ入力シート!$A$33:$A$36,B10)&gt;0,VLOOKUP(B10,データ入力シート!$A$33:$O$36,14,FALSE),IF(COUNTIF(データ入力シート!$A$40:$B$43,B10)&gt;0,"",IF(COUNTIF(割振単位期間!$A:$A,B10)&gt;0,"",VLOOKUP(C10,データ入力シート!$A$13:$O$19,14,FALSE))))</f>
        <v/>
      </c>
      <c r="E10" s="22" t="str">
        <f>IF(COUNTIF(データ入力シート!$A$33:$A$36,B10)&gt;0,VLOOKUP(B10,データ入力シート!$A$33:$O$36,15,FALSE),IF(COUNTIF(データ入力シート!$A$40:$B$43,B10)&gt;0,"",IF(COUNTIF(割振単位期間!$A:$A,B10)&gt;0,"",VLOOKUP(C10,データ入力シート!$A$13:$O$19,15,FALSE))))</f>
        <v/>
      </c>
      <c r="F10" s="33" t="s">
        <v>59</v>
      </c>
      <c r="I10" s="42"/>
      <c r="J10" s="48">
        <f>J9+1</f>
        <v>44907</v>
      </c>
      <c r="K10" s="49" t="s">
        <v>60</v>
      </c>
      <c r="L10" s="151" t="s">
        <v>111</v>
      </c>
      <c r="M10" s="47" t="s">
        <v>62</v>
      </c>
      <c r="N10" s="51" t="s">
        <v>59</v>
      </c>
      <c r="O10" s="42"/>
    </row>
    <row r="11" spans="2:15" x14ac:dyDescent="0.25">
      <c r="B11" s="26">
        <f t="shared" ref="B11:B35" si="0">B10+1</f>
        <v>2</v>
      </c>
      <c r="C11" s="27" t="str">
        <f>IF(COUNTIF(割振単位期間!$A:$A,B11)&gt;0,VLOOKUP(B11,割振単位期間!$A:$C,3,0),TEXT(B11,"aaa"))</f>
        <v>月</v>
      </c>
      <c r="D11" s="22" t="str">
        <f>IF(COUNTIF(データ入力シート!$A$33:$A$36,B11)&gt;0,VLOOKUP(B11,データ入力シート!$A$33:$O$36,14,FALSE),IF(COUNTIF(データ入力シート!$A$40:$B$43,B11)&gt;0,"",IF(COUNTIF(割振単位期間!$A:$A,B11)&gt;0,"",VLOOKUP(C11,データ入力シート!$A$13:$O$19,14,FALSE))))</f>
        <v/>
      </c>
      <c r="E11" s="22" t="str">
        <f>IF(COUNTIF(データ入力シート!$A$33:$A$36,B11)&gt;0,VLOOKUP(B11,データ入力シート!$A$33:$O$36,15,FALSE),IF(COUNTIF(データ入力シート!$A$40:$B$43,B11)&gt;0,"",IF(COUNTIF(割振単位期間!$A:$A,B11)&gt;0,"",VLOOKUP(C11,データ入力シート!$A$13:$O$19,15,FALSE))))</f>
        <v/>
      </c>
      <c r="F11" s="34" t="s">
        <v>59</v>
      </c>
      <c r="I11" s="42"/>
      <c r="J11" s="48">
        <f t="shared" ref="J11:J36" si="1">J10+1</f>
        <v>44908</v>
      </c>
      <c r="K11" s="49" t="s">
        <v>63</v>
      </c>
      <c r="L11" s="152" t="s">
        <v>61</v>
      </c>
      <c r="M11" s="47" t="s">
        <v>62</v>
      </c>
      <c r="N11" s="52" t="s">
        <v>59</v>
      </c>
      <c r="O11" s="42"/>
    </row>
    <row r="12" spans="2:15" x14ac:dyDescent="0.25">
      <c r="B12" s="26">
        <f t="shared" si="0"/>
        <v>3</v>
      </c>
      <c r="C12" s="27" t="str">
        <f>IF(COUNTIF(割振単位期間!$A:$A,B12)&gt;0,VLOOKUP(B12,割振単位期間!$A:$C,3,0),TEXT(B12,"aaa"))</f>
        <v>火</v>
      </c>
      <c r="D12" s="22" t="str">
        <f>IF(COUNTIF(データ入力シート!$A$33:$A$36,B12)&gt;0,VLOOKUP(B12,データ入力シート!$A$33:$O$36,14,FALSE),IF(COUNTIF(データ入力シート!$A$40:$B$43,B12)&gt;0,"",IF(COUNTIF(割振単位期間!$A:$A,B12)&gt;0,"",VLOOKUP(C12,データ入力シート!$A$13:$O$19,14,FALSE))))</f>
        <v/>
      </c>
      <c r="E12" s="22" t="str">
        <f>IF(COUNTIF(データ入力シート!$A$33:$A$36,B12)&gt;0,VLOOKUP(B12,データ入力シート!$A$33:$O$36,15,FALSE),IF(COUNTIF(データ入力シート!$A$40:$B$43,B12)&gt;0,"",IF(COUNTIF(割振単位期間!$A:$A,B12)&gt;0,"",VLOOKUP(C12,データ入力シート!$A$13:$O$19,15,FALSE))))</f>
        <v/>
      </c>
      <c r="F12" s="34" t="s">
        <v>59</v>
      </c>
      <c r="I12" s="42"/>
      <c r="J12" s="48">
        <f t="shared" si="1"/>
        <v>44909</v>
      </c>
      <c r="K12" s="49" t="s">
        <v>64</v>
      </c>
      <c r="L12" s="47" t="s">
        <v>61</v>
      </c>
      <c r="M12" s="47" t="s">
        <v>62</v>
      </c>
      <c r="N12" s="52" t="s">
        <v>59</v>
      </c>
      <c r="O12" s="42"/>
    </row>
    <row r="13" spans="2:15" x14ac:dyDescent="0.25">
      <c r="B13" s="26">
        <f t="shared" si="0"/>
        <v>4</v>
      </c>
      <c r="C13" s="27" t="str">
        <f>IF(COUNTIF(割振単位期間!$A:$A,B13)&gt;0,VLOOKUP(B13,割振単位期間!$A:$C,3,0),TEXT(B13,"aaa"))</f>
        <v>水</v>
      </c>
      <c r="D13" s="22" t="str">
        <f>IF(COUNTIF(データ入力シート!$A$33:$A$36,B13)&gt;0,VLOOKUP(B13,データ入力シート!$A$33:$O$36,14,FALSE),IF(COUNTIF(データ入力シート!$A$40:$B$43,B13)&gt;0,"",IF(COUNTIF(割振単位期間!$A:$A,B13)&gt;0,"",VLOOKUP(C13,データ入力シート!$A$13:$O$19,14,FALSE))))</f>
        <v/>
      </c>
      <c r="E13" s="22" t="str">
        <f>IF(COUNTIF(データ入力シート!$A$33:$A$36,B13)&gt;0,VLOOKUP(B13,データ入力シート!$A$33:$O$36,15,FALSE),IF(COUNTIF(データ入力シート!$A$40:$B$43,B13)&gt;0,"",IF(COUNTIF(割振単位期間!$A:$A,B13)&gt;0,"",VLOOKUP(C13,データ入力シート!$A$13:$O$19,15,FALSE))))</f>
        <v/>
      </c>
      <c r="F13" s="33" t="s">
        <v>59</v>
      </c>
      <c r="I13" s="42"/>
      <c r="J13" s="48">
        <f t="shared" si="1"/>
        <v>44910</v>
      </c>
      <c r="K13" s="49" t="s">
        <v>65</v>
      </c>
      <c r="L13" s="47" t="s">
        <v>61</v>
      </c>
      <c r="M13" s="47" t="s">
        <v>62</v>
      </c>
      <c r="N13" s="51" t="s">
        <v>59</v>
      </c>
      <c r="O13" s="42"/>
    </row>
    <row r="14" spans="2:15" x14ac:dyDescent="0.25">
      <c r="B14" s="26">
        <f t="shared" si="0"/>
        <v>5</v>
      </c>
      <c r="C14" s="27" t="str">
        <f>IF(COUNTIF(割振単位期間!$A:$A,B14)&gt;0,VLOOKUP(B14,割振単位期間!$A:$C,3,0),TEXT(B14,"aaa"))</f>
        <v>木</v>
      </c>
      <c r="D14" s="22" t="str">
        <f>IF(COUNTIF(データ入力シート!$A$33:$A$36,B14)&gt;0,VLOOKUP(B14,データ入力シート!$A$33:$O$36,14,FALSE),IF(COUNTIF(データ入力シート!$A$40:$B$43,B14)&gt;0,"",IF(COUNTIF(割振単位期間!$A:$A,B14)&gt;0,"",VLOOKUP(C14,データ入力シート!$A$13:$O$19,14,FALSE))))</f>
        <v/>
      </c>
      <c r="E14" s="22" t="str">
        <f>IF(COUNTIF(データ入力シート!$A$33:$A$36,B14)&gt;0,VLOOKUP(B14,データ入力シート!$A$33:$O$36,15,FALSE),IF(COUNTIF(データ入力シート!$A$40:$B$43,B14)&gt;0,"",IF(COUNTIF(割振単位期間!$A:$A,B14)&gt;0,"",VLOOKUP(C14,データ入力シート!$A$13:$O$19,15,FALSE))))</f>
        <v/>
      </c>
      <c r="F14" s="34" t="s">
        <v>59</v>
      </c>
      <c r="I14" s="42"/>
      <c r="J14" s="48">
        <f t="shared" si="1"/>
        <v>44911</v>
      </c>
      <c r="K14" s="49" t="s">
        <v>66</v>
      </c>
      <c r="L14" s="47" t="s">
        <v>58</v>
      </c>
      <c r="M14" s="47" t="s">
        <v>58</v>
      </c>
      <c r="N14" s="52" t="s">
        <v>59</v>
      </c>
      <c r="O14" s="42"/>
    </row>
    <row r="15" spans="2:15" x14ac:dyDescent="0.25">
      <c r="B15" s="26">
        <f t="shared" si="0"/>
        <v>6</v>
      </c>
      <c r="C15" s="27" t="str">
        <f>IF(COUNTIF(割振単位期間!$A:$A,B15)&gt;0,VLOOKUP(B15,割振単位期間!$A:$C,3,0),TEXT(B15,"aaa"))</f>
        <v>金</v>
      </c>
      <c r="D15" s="22" t="str">
        <f>IF(COUNTIF(データ入力シート!$A$33:$A$36,B15)&gt;0,VLOOKUP(B15,データ入力シート!$A$33:$O$36,14,FALSE),IF(COUNTIF(データ入力シート!$A$40:$B$43,B15)&gt;0,"",IF(COUNTIF(割振単位期間!$A:$A,B15)&gt;0,"",VLOOKUP(C15,データ入力シート!$A$13:$O$19,14,FALSE))))</f>
        <v/>
      </c>
      <c r="E15" s="22" t="str">
        <f>IF(COUNTIF(データ入力シート!$A$33:$A$36,B15)&gt;0,VLOOKUP(B15,データ入力シート!$A$33:$O$36,15,FALSE),IF(COUNTIF(データ入力シート!$A$40:$B$43,B15)&gt;0,"",IF(COUNTIF(割振単位期間!$A:$A,B15)&gt;0,"",VLOOKUP(C15,データ入力シート!$A$13:$O$19,15,FALSE))))</f>
        <v/>
      </c>
      <c r="F15" s="33" t="s">
        <v>59</v>
      </c>
      <c r="I15" s="42"/>
      <c r="J15" s="48">
        <f t="shared" si="1"/>
        <v>44912</v>
      </c>
      <c r="K15" s="49" t="s">
        <v>67</v>
      </c>
      <c r="L15" s="47" t="s">
        <v>58</v>
      </c>
      <c r="M15" s="47" t="s">
        <v>58</v>
      </c>
      <c r="N15" s="51" t="s">
        <v>59</v>
      </c>
      <c r="O15" s="42"/>
    </row>
    <row r="16" spans="2:15" x14ac:dyDescent="0.25">
      <c r="B16" s="26">
        <f t="shared" si="0"/>
        <v>7</v>
      </c>
      <c r="C16" s="27" t="str">
        <f>IF(COUNTIF(割振単位期間!$A:$A,B16)&gt;0,VLOOKUP(B16,割振単位期間!$A:$C,3,0),TEXT(B16,"aaa"))</f>
        <v>土</v>
      </c>
      <c r="D16" s="22" t="str">
        <f>IF(COUNTIF(データ入力シート!$A$33:$A$36,B16)&gt;0,VLOOKUP(B16,データ入力シート!$A$33:$O$36,14,FALSE),IF(COUNTIF(データ入力シート!$A$40:$B$43,B16)&gt;0,"",IF(COUNTIF(割振単位期間!$A:$A,B16)&gt;0,"",VLOOKUP(C16,データ入力シート!$A$13:$O$19,14,FALSE))))</f>
        <v/>
      </c>
      <c r="E16" s="22" t="str">
        <f>IF(COUNTIF(データ入力シート!$A$33:$A$36,B16)&gt;0,VLOOKUP(B16,データ入力シート!$A$33:$O$36,15,FALSE),IF(COUNTIF(データ入力シート!$A$40:$B$43,B16)&gt;0,"",IF(COUNTIF(割振単位期間!$A:$A,B16)&gt;0,"",VLOOKUP(C16,データ入力シート!$A$13:$O$19,15,FALSE))))</f>
        <v/>
      </c>
      <c r="F16" s="34" t="s">
        <v>59</v>
      </c>
      <c r="I16" s="42"/>
      <c r="J16" s="48">
        <f t="shared" si="1"/>
        <v>44913</v>
      </c>
      <c r="K16" s="49" t="s">
        <v>57</v>
      </c>
      <c r="L16" s="47" t="s">
        <v>61</v>
      </c>
      <c r="M16" s="47" t="s">
        <v>62</v>
      </c>
      <c r="N16" s="52" t="s">
        <v>59</v>
      </c>
      <c r="O16" s="42"/>
    </row>
    <row r="17" spans="2:15" x14ac:dyDescent="0.25">
      <c r="B17" s="26">
        <f>B16+1</f>
        <v>8</v>
      </c>
      <c r="C17" s="27" t="str">
        <f>IF(COUNTIF(割振単位期間!$A:$A,B17)&gt;0,VLOOKUP(B17,割振単位期間!$A:$C,3,0),TEXT(B17,"aaa"))</f>
        <v>日</v>
      </c>
      <c r="D17" s="22" t="str">
        <f>IF(COUNTIF(データ入力シート!$A$33:$A$36,B17)&gt;0,VLOOKUP(B17,データ入力シート!$A$33:$O$36,14,FALSE),IF(COUNTIF(データ入力シート!$A$40:$B$43,B17)&gt;0,"",IF(COUNTIF(割振単位期間!$A:$A,B17)&gt;0,"",VLOOKUP(C17,データ入力シート!$A$13:$O$19,14,FALSE))))</f>
        <v/>
      </c>
      <c r="E17" s="22" t="str">
        <f>IF(COUNTIF(データ入力シート!$A$33:$A$36,B17)&gt;0,VLOOKUP(B17,データ入力シート!$A$33:$O$36,15,FALSE),IF(COUNTIF(データ入力シート!$A$40:$B$43,B17)&gt;0,"",IF(COUNTIF(割振単位期間!$A:$A,B17)&gt;0,"",VLOOKUP(C17,データ入力シート!$A$13:$O$19,15,FALSE))))</f>
        <v/>
      </c>
      <c r="F17" s="33" t="s">
        <v>59</v>
      </c>
      <c r="I17" s="42"/>
      <c r="J17" s="48">
        <f t="shared" si="1"/>
        <v>44914</v>
      </c>
      <c r="K17" s="49" t="s">
        <v>60</v>
      </c>
      <c r="L17" s="47"/>
      <c r="M17" s="47"/>
      <c r="N17" s="51" t="s">
        <v>59</v>
      </c>
      <c r="O17" s="42"/>
    </row>
    <row r="18" spans="2:15" x14ac:dyDescent="0.25">
      <c r="B18" s="26">
        <f t="shared" si="0"/>
        <v>9</v>
      </c>
      <c r="C18" s="27" t="str">
        <f>IF(COUNTIF(割振単位期間!$A:$A,B18)&gt;0,"祝",TEXT(B18,"aaa"))</f>
        <v>月</v>
      </c>
      <c r="D18" s="22" t="str">
        <f>IF(COUNTIF(データ入力シート!$A$33:$A$36,B18)&gt;0,VLOOKUP(B18,データ入力シート!$A$33:$O$36,14,FALSE),IF(COUNTIF(データ入力シート!$A$40:$B$43,B18)&gt;0,"",IF(COUNTIF(割振単位期間!$A:$A,B18)&gt;0,"",VLOOKUP(C18,データ入力シート!$A$13:$O$19,14,FALSE))))</f>
        <v/>
      </c>
      <c r="E18" s="22" t="str">
        <f>IF(COUNTIF(データ入力シート!$A$33:$A$36,B18)&gt;0,VLOOKUP(B18,データ入力シート!$A$33:$O$36,15,FALSE),IF(COUNTIF(データ入力シート!$A$40:$B$43,B18)&gt;0,"",IF(COUNTIF(割振単位期間!$A:$A,B18)&gt;0,"",VLOOKUP(C18,データ入力シート!$A$13:$O$19,15,FALSE))))</f>
        <v/>
      </c>
      <c r="F18" s="34" t="s">
        <v>59</v>
      </c>
      <c r="I18" s="42"/>
      <c r="J18" s="48">
        <f t="shared" si="1"/>
        <v>44915</v>
      </c>
      <c r="K18" s="49" t="s">
        <v>63</v>
      </c>
      <c r="L18" s="47" t="s">
        <v>61</v>
      </c>
      <c r="M18" s="47" t="s">
        <v>62</v>
      </c>
      <c r="N18" s="52" t="s">
        <v>59</v>
      </c>
      <c r="O18" s="42"/>
    </row>
    <row r="19" spans="2:15" x14ac:dyDescent="0.25">
      <c r="B19" s="26">
        <f t="shared" si="0"/>
        <v>10</v>
      </c>
      <c r="C19" s="27" t="str">
        <f>IF(COUNTIF(割振単位期間!$A:$A,B19)&gt;0,"祝",TEXT(B19,"aaa"))</f>
        <v>火</v>
      </c>
      <c r="D19" s="22" t="str">
        <f>IF(COUNTIF(データ入力シート!$A$33:$A$36,B19)&gt;0,VLOOKUP(B19,データ入力シート!$A$33:$O$36,14,FALSE),IF(COUNTIF(データ入力シート!$A$40:$B$43,B19)&gt;0,"",IF(COUNTIF(割振単位期間!$A:$A,B19)&gt;0,"",VLOOKUP(C19,データ入力シート!$A$13:$O$19,14,FALSE))))</f>
        <v/>
      </c>
      <c r="E19" s="22" t="str">
        <f>IF(COUNTIF(データ入力シート!$A$33:$A$36,B19)&gt;0,VLOOKUP(B19,データ入力シート!$A$33:$O$36,15,FALSE),IF(COUNTIF(データ入力シート!$A$40:$B$43,B19)&gt;0,"",IF(COUNTIF(割振単位期間!$A:$A,B19)&gt;0,"",VLOOKUP(C19,データ入力シート!$A$13:$O$19,15,FALSE))))</f>
        <v/>
      </c>
      <c r="F19" s="33" t="s">
        <v>59</v>
      </c>
      <c r="I19" s="42"/>
      <c r="J19" s="48">
        <f t="shared" si="1"/>
        <v>44916</v>
      </c>
      <c r="K19" s="49" t="s">
        <v>64</v>
      </c>
      <c r="L19" s="47" t="s">
        <v>113</v>
      </c>
      <c r="M19" s="47" t="s">
        <v>62</v>
      </c>
      <c r="N19" s="51" t="s">
        <v>59</v>
      </c>
      <c r="O19" s="42"/>
    </row>
    <row r="20" spans="2:15" x14ac:dyDescent="0.25">
      <c r="B20" s="26">
        <f t="shared" si="0"/>
        <v>11</v>
      </c>
      <c r="C20" s="27" t="str">
        <f>IF(COUNTIF(割振単位期間!$A:$A,B20)&gt;0,"祝",TEXT(B20,"aaa"))</f>
        <v>水</v>
      </c>
      <c r="D20" s="22" t="str">
        <f>IF(COUNTIF(データ入力シート!$A$33:$A$36,B20)&gt;0,VLOOKUP(B20,データ入力シート!$A$33:$O$36,14,FALSE),IF(COUNTIF(データ入力シート!$A$40:$B$43,B20)&gt;0,"",IF(COUNTIF(割振単位期間!$A:$A,B20)&gt;0,"",VLOOKUP(C20,データ入力シート!$A$13:$O$19,14,FALSE))))</f>
        <v/>
      </c>
      <c r="E20" s="22" t="str">
        <f>IF(COUNTIF(データ入力シート!$A$33:$A$36,B20)&gt;0,VLOOKUP(B20,データ入力シート!$A$33:$O$36,15,FALSE),IF(COUNTIF(データ入力シート!$A$40:$B$43,B20)&gt;0,"",IF(COUNTIF(割振単位期間!$A:$A,B20)&gt;0,"",VLOOKUP(C20,データ入力シート!$A$13:$O$19,15,FALSE))))</f>
        <v/>
      </c>
      <c r="F20" s="34" t="s">
        <v>59</v>
      </c>
      <c r="I20" s="42"/>
      <c r="J20" s="48">
        <f t="shared" si="1"/>
        <v>44917</v>
      </c>
      <c r="K20" s="49" t="s">
        <v>65</v>
      </c>
      <c r="L20" s="47" t="s">
        <v>114</v>
      </c>
      <c r="M20" s="47" t="s">
        <v>58</v>
      </c>
      <c r="N20" s="52" t="s">
        <v>59</v>
      </c>
      <c r="O20" s="42"/>
    </row>
    <row r="21" spans="2:15" x14ac:dyDescent="0.25">
      <c r="B21" s="26">
        <f t="shared" si="0"/>
        <v>12</v>
      </c>
      <c r="C21" s="27" t="str">
        <f>IF(COUNTIF(割振単位期間!$A:$A,B21)&gt;0,"祝",TEXT(B21,"aaa"))</f>
        <v>木</v>
      </c>
      <c r="D21" s="22" t="str">
        <f>IF(COUNTIF(データ入力シート!$A$33:$A$36,B21)&gt;0,VLOOKUP(B21,データ入力シート!$A$33:$O$36,14,FALSE),IF(COUNTIF(データ入力シート!$A$40:$B$43,B21)&gt;0,"",IF(COUNTIF(割振単位期間!$A:$A,B21)&gt;0,"",VLOOKUP(C21,データ入力シート!$A$13:$O$19,14,FALSE))))</f>
        <v/>
      </c>
      <c r="E21" s="22" t="str">
        <f>IF(COUNTIF(データ入力シート!$A$33:$A$36,B21)&gt;0,VLOOKUP(B21,データ入力シート!$A$33:$O$36,15,FALSE),IF(COUNTIF(データ入力シート!$A$40:$B$43,B21)&gt;0,"",IF(COUNTIF(割振単位期間!$A:$A,B21)&gt;0,"",VLOOKUP(C21,データ入力シート!$A$13:$O$19,15,FALSE))))</f>
        <v/>
      </c>
      <c r="F21" s="33" t="s">
        <v>59</v>
      </c>
      <c r="I21" s="42"/>
      <c r="J21" s="48">
        <f t="shared" si="1"/>
        <v>44918</v>
      </c>
      <c r="K21" s="49" t="s">
        <v>66</v>
      </c>
      <c r="L21" s="47" t="s">
        <v>115</v>
      </c>
      <c r="M21" s="47" t="s">
        <v>58</v>
      </c>
      <c r="N21" s="51" t="s">
        <v>59</v>
      </c>
      <c r="O21" s="42"/>
    </row>
    <row r="22" spans="2:15" x14ac:dyDescent="0.25">
      <c r="B22" s="26">
        <f t="shared" si="0"/>
        <v>13</v>
      </c>
      <c r="C22" s="27" t="str">
        <f>IF(COUNTIF(割振単位期間!$A:$A,B22)&gt;0,"祝",TEXT(B22,"aaa"))</f>
        <v>金</v>
      </c>
      <c r="D22" s="22" t="str">
        <f>IF(COUNTIF(データ入力シート!$A$33:$A$36,B22)&gt;0,VLOOKUP(B22,データ入力シート!$A$33:$O$36,14,FALSE),IF(COUNTIF(データ入力シート!$A$40:$B$43,B22)&gt;0,"",IF(COUNTIF(割振単位期間!$A:$A,B22)&gt;0,"",VLOOKUP(C22,データ入力シート!$A$13:$O$19,14,FALSE))))</f>
        <v/>
      </c>
      <c r="E22" s="22" t="str">
        <f>IF(COUNTIF(データ入力シート!$A$33:$A$36,B22)&gt;0,VLOOKUP(B22,データ入力シート!$A$33:$O$36,15,FALSE),IF(COUNTIF(データ入力シート!$A$40:$B$43,B22)&gt;0,"",IF(COUNTIF(割振単位期間!$A:$A,B22)&gt;0,"",VLOOKUP(C22,データ入力シート!$A$13:$O$19,15,FALSE))))</f>
        <v/>
      </c>
      <c r="F22" s="34" t="s">
        <v>59</v>
      </c>
      <c r="I22" s="42"/>
      <c r="J22" s="48">
        <f t="shared" si="1"/>
        <v>44919</v>
      </c>
      <c r="K22" s="49" t="s">
        <v>67</v>
      </c>
      <c r="M22" s="47" t="s">
        <v>62</v>
      </c>
      <c r="N22" s="52" t="s">
        <v>59</v>
      </c>
      <c r="O22" s="42"/>
    </row>
    <row r="23" spans="2:15" x14ac:dyDescent="0.25">
      <c r="B23" s="26">
        <f t="shared" si="0"/>
        <v>14</v>
      </c>
      <c r="C23" s="27" t="str">
        <f>IF(COUNTIF(割振単位期間!$A:$A,B23)&gt;0,VLOOKUP(B23,割振単位期間!$A:$C,3,0),TEXT(B23,"aaa"))</f>
        <v>土</v>
      </c>
      <c r="D23" s="22" t="str">
        <f>IF(COUNTIF(データ入力シート!$A$33:$A$36,B23)&gt;0,VLOOKUP(B23,データ入力シート!$A$33:$O$36,14,FALSE),IF(COUNTIF(データ入力シート!$A$40:$B$43,B23)&gt;0,"",IF(COUNTIF(割振単位期間!$A:$A,B23)&gt;0,"",VLOOKUP(C23,データ入力シート!$A$13:$O$19,14,FALSE))))</f>
        <v/>
      </c>
      <c r="E23" s="22" t="str">
        <f>IF(COUNTIF(データ入力シート!$A$33:$A$36,B23)&gt;0,VLOOKUP(B23,データ入力シート!$A$33:$O$36,15,FALSE),IF(COUNTIF(データ入力シート!$A$40:$B$43,B23)&gt;0,"",IF(COUNTIF(割振単位期間!$A:$A,B23)&gt;0,"",VLOOKUP(C23,データ入力シート!$A$13:$O$19,15,FALSE))))</f>
        <v/>
      </c>
      <c r="F23" s="33" t="s">
        <v>59</v>
      </c>
      <c r="I23" s="42"/>
      <c r="J23" s="48">
        <f t="shared" si="1"/>
        <v>44920</v>
      </c>
      <c r="K23" s="49" t="s">
        <v>57</v>
      </c>
      <c r="L23" s="47" t="s">
        <v>58</v>
      </c>
      <c r="M23" s="47" t="s">
        <v>58</v>
      </c>
      <c r="N23" s="51" t="s">
        <v>59</v>
      </c>
      <c r="O23" s="42"/>
    </row>
    <row r="24" spans="2:15" x14ac:dyDescent="0.25">
      <c r="B24" s="26">
        <f t="shared" si="0"/>
        <v>15</v>
      </c>
      <c r="C24" s="27" t="str">
        <f>IF(COUNTIF(割振単位期間!$A:$A,B24)&gt;0,VLOOKUP(B24,割振単位期間!$A:$C,3,0),TEXT(B24,"aaa"))</f>
        <v>日</v>
      </c>
      <c r="D24" s="22" t="str">
        <f>IF(COUNTIF(データ入力シート!$A$33:$A$36,B24)&gt;0,VLOOKUP(B24,データ入力シート!$A$33:$O$36,14,FALSE),IF(COUNTIF(データ入力シート!$A$40:$B$43,B24)&gt;0,"",IF(COUNTIF(割振単位期間!$A:$A,B24)&gt;0,"",VLOOKUP(C24,データ入力シート!$A$13:$O$19,14,FALSE))))</f>
        <v/>
      </c>
      <c r="E24" s="22" t="str">
        <f>IF(COUNTIF(データ入力シート!$A$33:$A$36,B24)&gt;0,VLOOKUP(B24,データ入力シート!$A$33:$O$36,15,FALSE),IF(COUNTIF(データ入力シート!$A$40:$B$43,B24)&gt;0,"",IF(COUNTIF(割振単位期間!$A:$A,B24)&gt;0,"",VLOOKUP(C24,データ入力シート!$A$13:$O$19,15,FALSE))))</f>
        <v/>
      </c>
      <c r="F24" s="34" t="s">
        <v>59</v>
      </c>
      <c r="I24" s="42"/>
      <c r="J24" s="48">
        <f t="shared" si="1"/>
        <v>44921</v>
      </c>
      <c r="K24" s="49" t="s">
        <v>60</v>
      </c>
      <c r="L24" s="47" t="s">
        <v>61</v>
      </c>
      <c r="M24" s="47" t="s">
        <v>62</v>
      </c>
      <c r="N24" s="52" t="s">
        <v>59</v>
      </c>
      <c r="O24" s="42"/>
    </row>
    <row r="25" spans="2:15" x14ac:dyDescent="0.25">
      <c r="B25" s="26">
        <f t="shared" si="0"/>
        <v>16</v>
      </c>
      <c r="C25" s="27" t="str">
        <f>IF(COUNTIF(割振単位期間!$A:$A,B25)&gt;0,VLOOKUP(B25,割振単位期間!$A:$C,3,0),TEXT(B25,"aaa"))</f>
        <v>月</v>
      </c>
      <c r="D25" s="22" t="str">
        <f>IF(COUNTIF(データ入力シート!$A$33:$A$36,B25)&gt;0,VLOOKUP(B25,データ入力シート!$A$33:$O$36,14,FALSE),IF(COUNTIF(データ入力シート!$A$40:$B$43,B25)&gt;0,"",IF(COUNTIF(割振単位期間!$A:$A,B25)&gt;0,"",VLOOKUP(C25,データ入力シート!$A$13:$O$19,14,FALSE))))</f>
        <v/>
      </c>
      <c r="E25" s="22" t="str">
        <f>IF(COUNTIF(データ入力シート!$A$33:$A$36,B25)&gt;0,VLOOKUP(B25,データ入力シート!$A$33:$O$36,15,FALSE),IF(COUNTIF(データ入力シート!$A$40:$B$43,B25)&gt;0,"",IF(COUNTIF(割振単位期間!$A:$A,B25)&gt;0,"",VLOOKUP(C25,データ入力シート!$A$13:$O$19,15,FALSE))))</f>
        <v/>
      </c>
      <c r="F25" s="33" t="s">
        <v>59</v>
      </c>
      <c r="I25" s="42"/>
      <c r="J25" s="48">
        <f t="shared" si="1"/>
        <v>44922</v>
      </c>
      <c r="K25" s="49" t="s">
        <v>63</v>
      </c>
      <c r="L25" s="47" t="s">
        <v>61</v>
      </c>
      <c r="M25" s="47" t="s">
        <v>62</v>
      </c>
      <c r="N25" s="51" t="s">
        <v>59</v>
      </c>
      <c r="O25" s="42"/>
    </row>
    <row r="26" spans="2:15" x14ac:dyDescent="0.25">
      <c r="B26" s="26">
        <f t="shared" si="0"/>
        <v>17</v>
      </c>
      <c r="C26" s="27" t="str">
        <f>IF(COUNTIF(割振単位期間!$A:$A,B26)&gt;0,VLOOKUP(B26,割振単位期間!$A:$C,3,0),TEXT(B26,"aaa"))</f>
        <v>火</v>
      </c>
      <c r="D26" s="22" t="str">
        <f>IF(COUNTIF(データ入力シート!$A$33:$A$36,B26)&gt;0,VLOOKUP(B26,データ入力シート!$A$33:$O$36,14,FALSE),IF(COUNTIF(データ入力シート!$A$40:$B$43,B26)&gt;0,"",IF(COUNTIF(割振単位期間!$A:$A,B26)&gt;0,"",VLOOKUP(C26,データ入力シート!$A$13:$O$19,14,FALSE))))</f>
        <v/>
      </c>
      <c r="E26" s="22" t="str">
        <f>IF(COUNTIF(データ入力シート!$A$33:$A$36,B26)&gt;0,VLOOKUP(B26,データ入力シート!$A$33:$O$36,15,FALSE),IF(COUNTIF(データ入力シート!$A$40:$B$43,B26)&gt;0,"",IF(COUNTIF(割振単位期間!$A:$A,B26)&gt;0,"",VLOOKUP(C26,データ入力シート!$A$13:$O$19,15,FALSE))))</f>
        <v/>
      </c>
      <c r="F26" s="34" t="s">
        <v>59</v>
      </c>
      <c r="I26" s="42"/>
      <c r="J26" s="48">
        <f t="shared" si="1"/>
        <v>44923</v>
      </c>
      <c r="K26" s="49" t="s">
        <v>64</v>
      </c>
      <c r="L26" s="47" t="s">
        <v>61</v>
      </c>
      <c r="M26" s="47" t="s">
        <v>62</v>
      </c>
      <c r="N26" s="52" t="s">
        <v>59</v>
      </c>
      <c r="O26" s="42"/>
    </row>
    <row r="27" spans="2:15" x14ac:dyDescent="0.25">
      <c r="B27" s="26">
        <f t="shared" si="0"/>
        <v>18</v>
      </c>
      <c r="C27" s="27" t="str">
        <f>IF(COUNTIF(割振単位期間!$A:$A,B27)&gt;0,VLOOKUP(B27,割振単位期間!$A:$C,3,0),TEXT(B27,"aaa"))</f>
        <v>水</v>
      </c>
      <c r="D27" s="22" t="str">
        <f>IF(COUNTIF(データ入力シート!$A$33:$A$36,B27)&gt;0,VLOOKUP(B27,データ入力シート!$A$33:$O$36,14,FALSE),IF(COUNTIF(データ入力シート!$A$40:$B$43,B27)&gt;0,"",IF(COUNTIF(割振単位期間!$A:$A,B27)&gt;0,"",VLOOKUP(C27,データ入力シート!$A$13:$O$19,14,FALSE))))</f>
        <v/>
      </c>
      <c r="E27" s="22" t="str">
        <f>IF(COUNTIF(データ入力シート!$A$33:$A$36,B27)&gt;0,VLOOKUP(B27,データ入力シート!$A$33:$O$36,15,FALSE),IF(COUNTIF(データ入力シート!$A$40:$B$43,B27)&gt;0,"",IF(COUNTIF(割振単位期間!$A:$A,B27)&gt;0,"",VLOOKUP(C27,データ入力シート!$A$13:$O$19,15,FALSE))))</f>
        <v/>
      </c>
      <c r="F27" s="33" t="s">
        <v>59</v>
      </c>
      <c r="I27" s="42"/>
      <c r="J27" s="48">
        <f t="shared" si="1"/>
        <v>44924</v>
      </c>
      <c r="K27" s="49" t="s">
        <v>65</v>
      </c>
      <c r="L27" s="47" t="s">
        <v>61</v>
      </c>
      <c r="M27" s="47" t="s">
        <v>62</v>
      </c>
      <c r="N27" s="51" t="s">
        <v>59</v>
      </c>
      <c r="O27" s="42"/>
    </row>
    <row r="28" spans="2:15" x14ac:dyDescent="0.25">
      <c r="B28" s="26">
        <f t="shared" si="0"/>
        <v>19</v>
      </c>
      <c r="C28" s="27" t="str">
        <f>IF(COUNTIF(割振単位期間!$A:$A,B28)&gt;0,VLOOKUP(B28,割振単位期間!$A:$C,3,0),TEXT(B28,"aaa"))</f>
        <v>木</v>
      </c>
      <c r="D28" s="22" t="str">
        <f>IF(COUNTIF(データ入力シート!$A$33:$A$36,B28)&gt;0,VLOOKUP(B28,データ入力シート!$A$33:$O$36,14,FALSE),IF(COUNTIF(データ入力シート!$A$40:$B$43,B28)&gt;0,"",IF(COUNTIF(割振単位期間!$A:$A,B28)&gt;0,"",VLOOKUP(C28,データ入力シート!$A$13:$O$19,14,FALSE))))</f>
        <v/>
      </c>
      <c r="E28" s="22" t="str">
        <f>IF(COUNTIF(データ入力シート!$A$33:$A$36,B28)&gt;0,VLOOKUP(B28,データ入力シート!$A$33:$O$36,15,FALSE),IF(COUNTIF(データ入力シート!$A$40:$B$43,B28)&gt;0,"",IF(COUNTIF(割振単位期間!$A:$A,B28)&gt;0,"",VLOOKUP(C28,データ入力シート!$A$13:$O$19,15,FALSE))))</f>
        <v/>
      </c>
      <c r="F28" s="34" t="s">
        <v>59</v>
      </c>
      <c r="I28" s="42"/>
      <c r="J28" s="48">
        <f t="shared" si="1"/>
        <v>44925</v>
      </c>
      <c r="K28" s="49" t="s">
        <v>66</v>
      </c>
      <c r="L28" s="47" t="s">
        <v>61</v>
      </c>
      <c r="M28" s="47" t="s">
        <v>58</v>
      </c>
      <c r="N28" s="52" t="s">
        <v>59</v>
      </c>
      <c r="O28" s="42"/>
    </row>
    <row r="29" spans="2:15" x14ac:dyDescent="0.25">
      <c r="B29" s="26">
        <f t="shared" si="0"/>
        <v>20</v>
      </c>
      <c r="C29" s="27" t="str">
        <f>IF(COUNTIF(割振単位期間!$A:$A,B29)&gt;0,VLOOKUP(B29,割振単位期間!$A:$C,3,0),TEXT(B29,"aaa"))</f>
        <v>金</v>
      </c>
      <c r="D29" s="22" t="str">
        <f>IF(COUNTIF(データ入力シート!$A$33:$A$36,B29)&gt;0,VLOOKUP(B29,データ入力シート!$A$33:$O$36,14,FALSE),IF(COUNTIF(データ入力シート!$A$40:$B$43,B29)&gt;0,"",IF(COUNTIF(割振単位期間!$A:$A,B29)&gt;0,"",VLOOKUP(C29,データ入力シート!$A$13:$O$19,14,FALSE))))</f>
        <v/>
      </c>
      <c r="E29" s="22" t="str">
        <f>IF(COUNTIF(データ入力シート!$A$33:$A$36,B29)&gt;0,VLOOKUP(B29,データ入力シート!$A$33:$O$36,15,FALSE),IF(COUNTIF(データ入力シート!$A$40:$B$43,B29)&gt;0,"",IF(COUNTIF(割振単位期間!$A:$A,B29)&gt;0,"",VLOOKUP(C29,データ入力シート!$A$13:$O$19,15,FALSE))))</f>
        <v/>
      </c>
      <c r="F29" s="35" t="s">
        <v>59</v>
      </c>
      <c r="I29" s="42"/>
      <c r="J29" s="48">
        <f t="shared" si="1"/>
        <v>44926</v>
      </c>
      <c r="K29" s="49" t="s">
        <v>67</v>
      </c>
      <c r="L29" s="47" t="s">
        <v>58</v>
      </c>
      <c r="M29" s="47" t="s">
        <v>58</v>
      </c>
      <c r="N29" s="53" t="s">
        <v>59</v>
      </c>
      <c r="O29" s="42"/>
    </row>
    <row r="30" spans="2:15" x14ac:dyDescent="0.25">
      <c r="B30" s="26">
        <f t="shared" si="0"/>
        <v>21</v>
      </c>
      <c r="C30" s="27" t="str">
        <f>IF(COUNTIF(割振単位期間!$A:$A,B30)&gt;0,VLOOKUP(B30,割振単位期間!$A:$C,3,0),TEXT(B30,"aaa"))</f>
        <v>土</v>
      </c>
      <c r="D30" s="22" t="str">
        <f>IF(COUNTIF(データ入力シート!$A$33:$A$36,B30)&gt;0,VLOOKUP(B30,データ入力シート!$A$33:$O$36,14,FALSE),IF(COUNTIF(データ入力シート!$A$40:$B$43,B30)&gt;0,"",IF(COUNTIF(割振単位期間!$A:$A,B30)&gt;0,"",VLOOKUP(C30,データ入力シート!$A$13:$O$19,14,FALSE))))</f>
        <v/>
      </c>
      <c r="E30" s="22" t="str">
        <f>IF(COUNTIF(データ入力シート!$A$33:$A$36,B30)&gt;0,VLOOKUP(B30,データ入力シート!$A$33:$O$36,15,FALSE),IF(COUNTIF(データ入力シート!$A$40:$B$43,B30)&gt;0,"",IF(COUNTIF(割振単位期間!$A:$A,B30)&gt;0,"",VLOOKUP(C30,データ入力シート!$A$13:$O$19,15,FALSE))))</f>
        <v/>
      </c>
      <c r="F30" s="33" t="s">
        <v>59</v>
      </c>
      <c r="I30" s="42"/>
      <c r="J30" s="48">
        <f t="shared" si="1"/>
        <v>44927</v>
      </c>
      <c r="K30" s="49" t="s">
        <v>57</v>
      </c>
      <c r="L30" s="47" t="s">
        <v>58</v>
      </c>
      <c r="M30" s="47" t="s">
        <v>58</v>
      </c>
      <c r="N30" s="51" t="s">
        <v>59</v>
      </c>
      <c r="O30" s="42"/>
    </row>
    <row r="31" spans="2:15" x14ac:dyDescent="0.25">
      <c r="B31" s="26">
        <f t="shared" si="0"/>
        <v>22</v>
      </c>
      <c r="C31" s="27" t="str">
        <f>IF(COUNTIF(割振単位期間!$A:$A,B31)&gt;0,VLOOKUP(B31,割振単位期間!$A:$C,3,0),TEXT(B31,"aaa"))</f>
        <v>日</v>
      </c>
      <c r="D31" s="22" t="str">
        <f>IF(COUNTIF(データ入力シート!$A$33:$A$36,B31)&gt;0,VLOOKUP(B31,データ入力シート!$A$33:$O$36,14,FALSE),IF(COUNTIF(データ入力シート!$A$40:$B$43,B31)&gt;0,"",IF(COUNTIF(割振単位期間!$A:$A,B31)&gt;0,"",VLOOKUP(C31,データ入力シート!$A$13:$O$19,14,FALSE))))</f>
        <v/>
      </c>
      <c r="E31" s="22" t="str">
        <f>IF(COUNTIF(データ入力シート!$A$33:$A$36,B31)&gt;0,VLOOKUP(B31,データ入力シート!$A$33:$O$36,15,FALSE),IF(COUNTIF(データ入力シート!$A$40:$B$43,B31)&gt;0,"",IF(COUNTIF(割振単位期間!$A:$A,B31)&gt;0,"",VLOOKUP(C31,データ入力シート!$A$13:$O$19,15,FALSE))))</f>
        <v/>
      </c>
      <c r="F31" s="34" t="s">
        <v>59</v>
      </c>
      <c r="I31" s="42"/>
      <c r="J31" s="48">
        <f t="shared" si="1"/>
        <v>44928</v>
      </c>
      <c r="K31" s="49" t="s">
        <v>68</v>
      </c>
      <c r="L31" s="47" t="s">
        <v>58</v>
      </c>
      <c r="M31" s="47" t="s">
        <v>58</v>
      </c>
      <c r="N31" s="52" t="s">
        <v>59</v>
      </c>
      <c r="O31" s="42"/>
    </row>
    <row r="32" spans="2:15" x14ac:dyDescent="0.25">
      <c r="B32" s="26">
        <f t="shared" si="0"/>
        <v>23</v>
      </c>
      <c r="C32" s="27" t="str">
        <f>IF(COUNTIF(割振単位期間!$A:$A,B32)&gt;0,VLOOKUP(B32,割振単位期間!$A:$C,3,0),TEXT(B32,"aaa"))</f>
        <v>月</v>
      </c>
      <c r="D32" s="22" t="str">
        <f>IF(COUNTIF(データ入力シート!$A$33:$A$36,B32)&gt;0,VLOOKUP(B32,データ入力シート!$A$33:$O$36,14,FALSE),IF(COUNTIF(データ入力シート!$A$40:$B$43,B32)&gt;0,"",IF(COUNTIF(割振単位期間!$A:$A,B32)&gt;0,"",VLOOKUP(C32,データ入力シート!$A$13:$O$19,14,FALSE))))</f>
        <v/>
      </c>
      <c r="E32" s="22" t="str">
        <f>IF(COUNTIF(データ入力シート!$A$33:$A$36,B32)&gt;0,VLOOKUP(B32,データ入力シート!$A$33:$O$36,15,FALSE),IF(COUNTIF(データ入力シート!$A$40:$B$43,B32)&gt;0,"",IF(COUNTIF(割振単位期間!$A:$A,B32)&gt;0,"",VLOOKUP(C32,データ入力シート!$A$13:$O$19,15,FALSE))))</f>
        <v/>
      </c>
      <c r="F32" s="33" t="s">
        <v>59</v>
      </c>
      <c r="I32" s="42"/>
      <c r="J32" s="48">
        <f t="shared" si="1"/>
        <v>44929</v>
      </c>
      <c r="K32" s="49" t="s">
        <v>68</v>
      </c>
      <c r="L32" s="47"/>
      <c r="M32" s="47" t="s">
        <v>62</v>
      </c>
      <c r="N32" s="51" t="s">
        <v>59</v>
      </c>
      <c r="O32" s="42"/>
    </row>
    <row r="33" spans="2:15" x14ac:dyDescent="0.25">
      <c r="B33" s="26">
        <f t="shared" si="0"/>
        <v>24</v>
      </c>
      <c r="C33" s="27" t="str">
        <f>IF(COUNTIF(割振単位期間!$A:$A,B33)&gt;0,VLOOKUP(B33,割振単位期間!$A:$C,3,0),TEXT(B33,"aaa"))</f>
        <v>火</v>
      </c>
      <c r="D33" s="22" t="str">
        <f>IF(COUNTIF(データ入力シート!$A$33:$A$36,B33)&gt;0,VLOOKUP(B33,データ入力シート!$A$33:$O$36,14,FALSE),IF(COUNTIF(データ入力シート!$A$40:$B$43,B33)&gt;0,"",IF(COUNTIF(割振単位期間!$A:$A,B33)&gt;0,"",VLOOKUP(C33,データ入力シート!$A$13:$O$19,14,FALSE))))</f>
        <v/>
      </c>
      <c r="E33" s="22" t="str">
        <f>IF(COUNTIF(データ入力シート!$A$33:$A$36,B33)&gt;0,VLOOKUP(B33,データ入力シート!$A$33:$O$36,15,FALSE),IF(COUNTIF(データ入力シート!$A$40:$B$43,B33)&gt;0,"",IF(COUNTIF(割振単位期間!$A:$A,B33)&gt;0,"",VLOOKUP(C33,データ入力シート!$A$13:$O$19,15,FALSE))))</f>
        <v/>
      </c>
      <c r="F33" s="34" t="s">
        <v>59</v>
      </c>
      <c r="I33" s="42"/>
      <c r="J33" s="48">
        <f t="shared" si="1"/>
        <v>44930</v>
      </c>
      <c r="K33" s="49" t="s">
        <v>64</v>
      </c>
      <c r="L33" s="47" t="s">
        <v>61</v>
      </c>
      <c r="M33" s="47" t="s">
        <v>62</v>
      </c>
      <c r="N33" s="52" t="s">
        <v>59</v>
      </c>
      <c r="O33" s="42"/>
    </row>
    <row r="34" spans="2:15" x14ac:dyDescent="0.25">
      <c r="B34" s="26">
        <f t="shared" si="0"/>
        <v>25</v>
      </c>
      <c r="C34" s="27" t="str">
        <f>IF(COUNTIF(割振単位期間!$A:$A,B34)&gt;0,VLOOKUP(B34,割振単位期間!$A:$C,3,0),TEXT(B34,"aaa"))</f>
        <v>水</v>
      </c>
      <c r="D34" s="22" t="str">
        <f>IF(COUNTIF(データ入力シート!$A$33:$A$36,B34)&gt;0,VLOOKUP(B34,データ入力シート!$A$33:$O$36,14,FALSE),IF(COUNTIF(データ入力シート!$A$40:$B$43,B34)&gt;0,"",IF(COUNTIF(割振単位期間!$A:$A,B34)&gt;0,"",VLOOKUP(C34,データ入力シート!$A$13:$O$19,14,FALSE))))</f>
        <v/>
      </c>
      <c r="E34" s="22" t="str">
        <f>IF(COUNTIF(データ入力シート!$A$33:$A$36,B34)&gt;0,VLOOKUP(B34,データ入力シート!$A$33:$O$36,15,FALSE),IF(COUNTIF(データ入力シート!$A$40:$B$43,B34)&gt;0,"",IF(COUNTIF(割振単位期間!$A:$A,B34)&gt;0,"",VLOOKUP(C34,データ入力シート!$A$13:$O$19,15,FALSE))))</f>
        <v/>
      </c>
      <c r="F34" s="33" t="s">
        <v>59</v>
      </c>
      <c r="I34" s="42"/>
      <c r="J34" s="48">
        <f t="shared" si="1"/>
        <v>44931</v>
      </c>
      <c r="K34" s="49" t="s">
        <v>110</v>
      </c>
      <c r="L34" s="47" t="s">
        <v>61</v>
      </c>
      <c r="M34" s="47" t="s">
        <v>58</v>
      </c>
      <c r="N34" s="51" t="s">
        <v>59</v>
      </c>
      <c r="O34" s="42"/>
    </row>
    <row r="35" spans="2:15" x14ac:dyDescent="0.25">
      <c r="B35" s="26">
        <f t="shared" si="0"/>
        <v>26</v>
      </c>
      <c r="C35" s="27" t="str">
        <f>IF(COUNTIF(割振単位期間!$A:$A,B35)&gt;0,VLOOKUP(B35,割振単位期間!$A:$C,3,0),TEXT(B35,"aaa"))</f>
        <v>木</v>
      </c>
      <c r="D35" s="22" t="str">
        <f>IF(COUNTIF(データ入力シート!$A$33:$A$36,B35)&gt;0,VLOOKUP(B35,データ入力シート!$A$33:$O$36,14,FALSE),IF(COUNTIF(データ入力シート!$A$40:$B$43,B35)&gt;0,"",IF(COUNTIF(割振単位期間!$A:$A,B35)&gt;0,"",VLOOKUP(C35,データ入力シート!$A$13:$O$19,14,FALSE))))</f>
        <v/>
      </c>
      <c r="E35" s="22" t="str">
        <f>IF(COUNTIF(データ入力シート!$A$33:$A$36,B35)&gt;0,VLOOKUP(B35,データ入力シート!$A$33:$O$36,15,FALSE),IF(COUNTIF(データ入力シート!$A$40:$B$43,B35)&gt;0,"",IF(COUNTIF(割振単位期間!$A:$A,B35)&gt;0,"",VLOOKUP(C35,データ入力シート!$A$13:$O$19,15,FALSE))))</f>
        <v/>
      </c>
      <c r="F35" s="34" t="s">
        <v>59</v>
      </c>
      <c r="I35" s="42"/>
      <c r="J35" s="48">
        <f t="shared" si="1"/>
        <v>44932</v>
      </c>
      <c r="K35" s="49" t="s">
        <v>66</v>
      </c>
      <c r="L35" s="47" t="s">
        <v>61</v>
      </c>
      <c r="M35" s="47" t="s">
        <v>58</v>
      </c>
      <c r="N35" s="52" t="s">
        <v>59</v>
      </c>
      <c r="O35" s="42"/>
    </row>
    <row r="36" spans="2:15" x14ac:dyDescent="0.25">
      <c r="B36" s="26">
        <f>B35+1</f>
        <v>27</v>
      </c>
      <c r="C36" s="27" t="str">
        <f>IF(COUNTIF(割振単位期間!$A:$A,B36)&gt;0,VLOOKUP(B36,割振単位期間!$A:$C,3,0),TEXT(B36,"aaa"))</f>
        <v>金</v>
      </c>
      <c r="D36" s="22" t="str">
        <f>IF(COUNTIF(データ入力シート!$A$33:$A$36,B36)&gt;0,VLOOKUP(B36,データ入力シート!$A$33:$O$36,14,FALSE),IF(COUNTIF(データ入力シート!$A$40:$B$43,B36)&gt;0,"",IF(COUNTIF(割振単位期間!$A:$A,B36)&gt;0,"",VLOOKUP(C36,データ入力シート!$A$13:$O$19,14,FALSE))))</f>
        <v/>
      </c>
      <c r="E36" s="22" t="str">
        <f>IF(COUNTIF(データ入力シート!$A$33:$A$36,B36)&gt;0,VLOOKUP(B36,データ入力シート!$A$33:$O$36,15,FALSE),IF(COUNTIF(データ入力シート!$A$40:$B$43,B36)&gt;0,"",IF(COUNTIF(割振単位期間!$A:$A,B36)&gt;0,"",VLOOKUP(C36,データ入力シート!$A$13:$O$19,15,FALSE))))</f>
        <v/>
      </c>
      <c r="F36" s="35" t="s">
        <v>59</v>
      </c>
      <c r="I36" s="42"/>
      <c r="J36" s="48">
        <f t="shared" si="1"/>
        <v>44933</v>
      </c>
      <c r="K36" s="49" t="s">
        <v>67</v>
      </c>
      <c r="L36" s="47" t="s">
        <v>58</v>
      </c>
      <c r="M36" s="47" t="s">
        <v>58</v>
      </c>
      <c r="N36" s="53" t="s">
        <v>59</v>
      </c>
      <c r="O36" s="42"/>
    </row>
    <row r="37" spans="2:15" x14ac:dyDescent="0.15">
      <c r="I37" s="42"/>
      <c r="J37" s="42"/>
      <c r="K37" s="42"/>
      <c r="L37" s="44"/>
      <c r="M37" s="42"/>
      <c r="N37" s="42"/>
      <c r="O37" s="42"/>
    </row>
    <row r="38" spans="2:15" x14ac:dyDescent="0.15">
      <c r="B38" s="83" t="s">
        <v>69</v>
      </c>
      <c r="C38" s="83"/>
      <c r="D38" s="83"/>
      <c r="I38" s="42"/>
      <c r="J38" s="88" t="s">
        <v>69</v>
      </c>
      <c r="K38" s="88"/>
      <c r="L38" s="88"/>
      <c r="M38" s="42"/>
      <c r="N38" s="42"/>
      <c r="O38" s="42"/>
    </row>
    <row r="39" spans="2:15" ht="75" customHeight="1" x14ac:dyDescent="0.15">
      <c r="B39" s="84" t="str">
        <f>"　"&amp;データ入力シート!A22</f>
        <v>　</v>
      </c>
      <c r="C39" s="84"/>
      <c r="D39" s="84"/>
      <c r="E39" s="84"/>
      <c r="F39" s="84"/>
      <c r="I39" s="42"/>
      <c r="J39" s="89" t="s">
        <v>112</v>
      </c>
      <c r="K39" s="90"/>
      <c r="L39" s="90"/>
      <c r="M39" s="90"/>
      <c r="N39" s="90"/>
      <c r="O39" s="42"/>
    </row>
    <row r="40" spans="2:15" ht="20.25" customHeight="1" x14ac:dyDescent="0.15">
      <c r="B40" s="85" t="s">
        <v>70</v>
      </c>
      <c r="C40" s="83"/>
      <c r="D40" s="83"/>
      <c r="I40" s="42"/>
      <c r="J40" s="91" t="s">
        <v>70</v>
      </c>
      <c r="K40" s="88"/>
      <c r="L40" s="88"/>
      <c r="M40" s="42"/>
      <c r="N40" s="42"/>
      <c r="O40" s="42"/>
    </row>
    <row r="41" spans="2:15" ht="20.25" customHeight="1" x14ac:dyDescent="0.15">
      <c r="B41" s="23"/>
      <c r="C41" s="23"/>
      <c r="D41" s="23"/>
      <c r="I41" s="42"/>
      <c r="J41" s="54"/>
      <c r="K41" s="54"/>
      <c r="L41" s="54"/>
      <c r="M41" s="42"/>
      <c r="N41" s="42"/>
      <c r="O41" s="42"/>
    </row>
    <row r="42" spans="2:15" ht="20.25" customHeight="1" x14ac:dyDescent="0.15">
      <c r="B42" s="83" t="s">
        <v>71</v>
      </c>
      <c r="C42" s="83"/>
      <c r="D42" s="83"/>
      <c r="I42" s="42"/>
      <c r="J42" s="88" t="s">
        <v>71</v>
      </c>
      <c r="K42" s="88"/>
      <c r="L42" s="88"/>
      <c r="M42" s="42"/>
      <c r="N42" s="42"/>
      <c r="O42" s="42"/>
    </row>
    <row r="43" spans="2:15" ht="20.25" customHeight="1" x14ac:dyDescent="0.15">
      <c r="B43" s="23"/>
      <c r="C43" s="23"/>
      <c r="D43" s="23"/>
      <c r="I43" s="42"/>
      <c r="J43" s="54"/>
      <c r="K43" s="54"/>
      <c r="L43" s="54"/>
      <c r="M43" s="42"/>
      <c r="N43" s="42"/>
      <c r="O43" s="42"/>
    </row>
    <row r="44" spans="2:15" ht="20.25" customHeight="1" x14ac:dyDescent="0.15">
      <c r="B44" s="23"/>
      <c r="C44" s="83" t="str">
        <f>"勤務時間管理員　　"&amp;データ入力シート!B5</f>
        <v>勤務時間管理員　　瀬良田　陽子</v>
      </c>
      <c r="D44" s="83"/>
      <c r="I44" s="42"/>
      <c r="J44" s="54"/>
      <c r="K44" s="87" t="s">
        <v>72</v>
      </c>
      <c r="L44" s="88"/>
      <c r="M44" s="42"/>
      <c r="N44" s="42"/>
      <c r="O44" s="42"/>
    </row>
    <row r="45" spans="2:15" ht="11.25" customHeight="1" x14ac:dyDescent="0.15">
      <c r="B45" s="23"/>
      <c r="C45" s="23"/>
      <c r="D45" s="23"/>
      <c r="I45" s="42"/>
      <c r="J45" s="54"/>
      <c r="K45" s="54"/>
      <c r="L45" s="54"/>
      <c r="M45" s="42"/>
      <c r="N45" s="42"/>
      <c r="O45" s="42"/>
    </row>
    <row r="46" spans="2:15" ht="20.25" customHeight="1" x14ac:dyDescent="0.15">
      <c r="B46" s="24"/>
      <c r="C46" s="83" t="str">
        <f>"監　督　者　　　　"&amp;データ入力シート!B6</f>
        <v>監　督　者　　　　</v>
      </c>
      <c r="D46" s="83"/>
      <c r="I46" s="42"/>
      <c r="J46" s="55"/>
      <c r="K46" s="87" t="s">
        <v>73</v>
      </c>
      <c r="L46" s="88"/>
      <c r="M46" s="42"/>
      <c r="N46" s="42"/>
      <c r="O46" s="42"/>
    </row>
    <row r="47" spans="2:15" ht="11.25" customHeight="1" x14ac:dyDescent="0.15">
      <c r="C47" s="24"/>
      <c r="I47" s="42"/>
      <c r="J47" s="42"/>
      <c r="K47" s="55"/>
      <c r="L47" s="44"/>
      <c r="M47" s="42"/>
      <c r="N47" s="42"/>
      <c r="O47" s="42"/>
    </row>
    <row r="48" spans="2:15" ht="20.25" customHeight="1" x14ac:dyDescent="0.15">
      <c r="B48" s="24"/>
      <c r="C48" s="83" t="str">
        <f>"申　請　者　　　　"&amp;C5</f>
        <v>申　請　者　　　　0</v>
      </c>
      <c r="D48" s="83"/>
      <c r="I48" s="42"/>
      <c r="J48" s="55"/>
      <c r="K48" s="87" t="s">
        <v>74</v>
      </c>
      <c r="L48" s="88"/>
      <c r="M48" s="42"/>
      <c r="N48" s="42"/>
      <c r="O48" s="42"/>
    </row>
    <row r="49" spans="12:12" ht="20.25" customHeight="1" x14ac:dyDescent="0.15">
      <c r="L49" s="25"/>
    </row>
    <row r="50" spans="12:12" x14ac:dyDescent="0.15">
      <c r="L50" s="25"/>
    </row>
  </sheetData>
  <mergeCells count="25">
    <mergeCell ref="K46:L46"/>
    <mergeCell ref="K48:L48"/>
    <mergeCell ref="J1:K2"/>
    <mergeCell ref="J38:L38"/>
    <mergeCell ref="J39:N39"/>
    <mergeCell ref="J40:L40"/>
    <mergeCell ref="J42:L42"/>
    <mergeCell ref="K3:L3"/>
    <mergeCell ref="K4:L4"/>
    <mergeCell ref="K5:L5"/>
    <mergeCell ref="J6:N6"/>
    <mergeCell ref="M8:N8"/>
    <mergeCell ref="K44:L44"/>
    <mergeCell ref="B6:F6"/>
    <mergeCell ref="C3:D3"/>
    <mergeCell ref="C4:D4"/>
    <mergeCell ref="C5:D5"/>
    <mergeCell ref="E8:F8"/>
    <mergeCell ref="C48:D48"/>
    <mergeCell ref="C46:D46"/>
    <mergeCell ref="B39:F39"/>
    <mergeCell ref="B38:D38"/>
    <mergeCell ref="B40:D40"/>
    <mergeCell ref="B42:D42"/>
    <mergeCell ref="C44:D44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2" manualBreakCount="2">
    <brk id="51" max="6" man="1"/>
    <brk id="52" max="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FCFC2A58-13EB-4967-A076-67F596FF1111}">
            <xm:f>OR(COUNTIF(データ入力シート!$A$33:$A$36,B9)&lt;&gt;0,COUNTIF(データ入力シート!$A$40:$B$43,B9)&lt;&gt;0)</xm:f>
            <x14:dxf>
              <fill>
                <patternFill>
                  <bgColor theme="2" tint="-9.9948118533890809E-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1" id="{5175A7D7-CD4E-4533-9BC3-C9D096AE5A6F}">
            <xm:f>OR(COUNTIF(データ入力シート!$A$33:$A$36,B10)&lt;&gt;0,COUNTIF(データ入力シート!$A$40:$B$43,B10)&lt;&gt;0)</xm:f>
            <x14:dxf>
              <fill>
                <patternFill>
                  <bgColor theme="2" tint="-9.9948118533890809E-2"/>
                </patternFill>
              </fill>
            </x14:dxf>
          </x14:cfRule>
          <xm:sqref>D10:D36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4"/>
  <sheetViews>
    <sheetView showGridLines="0" tabSelected="1" zoomScaleNormal="100" workbookViewId="0">
      <selection activeCell="B2" sqref="B2"/>
    </sheetView>
  </sheetViews>
  <sheetFormatPr defaultRowHeight="14.25" x14ac:dyDescent="0.15"/>
  <cols>
    <col min="1" max="1" width="15.125" style="1" bestFit="1" customWidth="1"/>
    <col min="2" max="2" width="11.375" style="1" customWidth="1"/>
    <col min="3" max="3" width="3.375" style="1" bestFit="1" customWidth="1"/>
    <col min="4" max="5" width="11.375" style="1" customWidth="1"/>
    <col min="6" max="6" width="3.375" style="1" bestFit="1" customWidth="1"/>
    <col min="7" max="7" width="11.375" style="1" customWidth="1"/>
    <col min="8" max="8" width="9" style="1" bestFit="1" customWidth="1"/>
    <col min="9" max="9" width="11" style="1" customWidth="1"/>
    <col min="10" max="10" width="16.5" style="1" hidden="1" customWidth="1"/>
    <col min="11" max="13" width="1.5" style="1" hidden="1" customWidth="1"/>
    <col min="14" max="14" width="7.125" style="1" hidden="1" customWidth="1"/>
    <col min="15" max="15" width="1.5" style="1" hidden="1" customWidth="1"/>
    <col min="16" max="16" width="13.75" style="1" hidden="1" customWidth="1"/>
    <col min="17" max="17" width="3.375" style="1" hidden="1" customWidth="1"/>
    <col min="18" max="18" width="6.25" style="1" hidden="1" customWidth="1"/>
    <col min="19" max="19" width="13.75" style="1" hidden="1" customWidth="1"/>
    <col min="20" max="20" width="3.375" style="1" hidden="1" customWidth="1"/>
    <col min="21" max="21" width="6.25" style="1" hidden="1" customWidth="1"/>
    <col min="22" max="23" width="9" style="1" hidden="1" customWidth="1"/>
    <col min="24" max="24" width="7.25" style="1" customWidth="1"/>
    <col min="25" max="25" width="4.875" style="1" customWidth="1"/>
    <col min="26" max="26" width="15.125" style="1" bestFit="1" customWidth="1"/>
    <col min="27" max="27" width="11.375" style="1" customWidth="1"/>
    <col min="28" max="28" width="3.375" style="1" bestFit="1" customWidth="1"/>
    <col min="29" max="29" width="13.75" style="1" bestFit="1" customWidth="1"/>
    <col min="30" max="30" width="10.5" style="1" bestFit="1" customWidth="1"/>
    <col min="31" max="31" width="3.375" style="1" bestFit="1" customWidth="1"/>
    <col min="32" max="32" width="9.5" style="1" bestFit="1" customWidth="1"/>
    <col min="33" max="33" width="9" style="1" bestFit="1" customWidth="1"/>
    <col min="34" max="16384" width="9" style="1"/>
  </cols>
  <sheetData>
    <row r="1" spans="1:34" ht="15" customHeight="1" thickBot="1" x14ac:dyDescent="0.2">
      <c r="A1" s="163" t="s">
        <v>108</v>
      </c>
      <c r="B1" s="162"/>
      <c r="D1" s="174"/>
      <c r="E1" s="95" t="s">
        <v>116</v>
      </c>
      <c r="I1" s="4"/>
      <c r="X1" s="165" t="s">
        <v>2</v>
      </c>
      <c r="Y1" s="166"/>
      <c r="Z1" s="161" t="s">
        <v>108</v>
      </c>
      <c r="AA1" s="138"/>
      <c r="AB1" s="138"/>
      <c r="AC1" s="138"/>
      <c r="AD1" s="138"/>
      <c r="AE1" s="138"/>
      <c r="AF1" s="138"/>
      <c r="AG1" s="138"/>
      <c r="AH1" s="139"/>
    </row>
    <row r="2" spans="1:34" ht="13.5" customHeight="1" x14ac:dyDescent="0.15">
      <c r="A2" s="168" t="s">
        <v>0</v>
      </c>
      <c r="B2" s="31"/>
      <c r="I2" s="4"/>
      <c r="J2" s="61" t="s">
        <v>1</v>
      </c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  <c r="X2" s="159"/>
      <c r="Y2" s="160"/>
      <c r="Z2" s="170" t="s">
        <v>3</v>
      </c>
      <c r="AA2" s="157" t="s">
        <v>4</v>
      </c>
      <c r="AB2" s="158"/>
      <c r="AC2" s="158"/>
      <c r="AD2" s="158"/>
      <c r="AE2" s="158"/>
      <c r="AF2" s="158"/>
      <c r="AG2" s="158"/>
      <c r="AH2" s="137"/>
    </row>
    <row r="3" spans="1:34" ht="13.5" customHeight="1" x14ac:dyDescent="0.15">
      <c r="A3" s="168" t="s">
        <v>5</v>
      </c>
      <c r="B3" s="31"/>
      <c r="I3" s="4"/>
      <c r="J3" s="164"/>
      <c r="K3" s="64"/>
      <c r="L3" s="64"/>
      <c r="M3" s="64"/>
      <c r="N3" s="64"/>
      <c r="O3" s="64"/>
      <c r="P3" s="64"/>
      <c r="Q3" s="64"/>
      <c r="R3" s="64"/>
      <c r="S3" s="64"/>
      <c r="T3" s="64"/>
      <c r="U3" s="65"/>
      <c r="X3" s="159"/>
      <c r="Y3" s="160"/>
      <c r="Z3" s="171" t="s">
        <v>6</v>
      </c>
      <c r="AA3" s="39" t="s">
        <v>7</v>
      </c>
      <c r="AB3" s="132"/>
      <c r="AC3" s="132"/>
      <c r="AD3" s="132"/>
      <c r="AE3" s="132"/>
      <c r="AF3" s="132"/>
      <c r="AG3" s="132"/>
      <c r="AH3" s="137"/>
    </row>
    <row r="4" spans="1:34" ht="13.5" customHeight="1" x14ac:dyDescent="0.15">
      <c r="A4" s="168" t="s">
        <v>8</v>
      </c>
      <c r="B4" s="31"/>
      <c r="I4" s="4"/>
      <c r="J4" s="164"/>
      <c r="K4" s="64"/>
      <c r="L4" s="64"/>
      <c r="M4" s="64"/>
      <c r="N4" s="64"/>
      <c r="O4" s="64"/>
      <c r="P4" s="64"/>
      <c r="Q4" s="64"/>
      <c r="R4" s="64"/>
      <c r="S4" s="64"/>
      <c r="T4" s="64"/>
      <c r="U4" s="65"/>
      <c r="X4" s="131"/>
      <c r="Y4" s="132"/>
      <c r="Z4" s="170" t="s">
        <v>9</v>
      </c>
      <c r="AA4" s="39" t="s">
        <v>10</v>
      </c>
      <c r="AB4" s="132"/>
      <c r="AC4" s="132"/>
      <c r="AD4" s="132"/>
      <c r="AE4" s="132"/>
      <c r="AF4" s="132"/>
      <c r="AG4" s="132"/>
      <c r="AH4" s="137"/>
    </row>
    <row r="5" spans="1:34" ht="13.5" customHeight="1" x14ac:dyDescent="0.15">
      <c r="A5" s="169" t="s">
        <v>11</v>
      </c>
      <c r="B5" s="31" t="s">
        <v>12</v>
      </c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  <c r="U5" s="65"/>
      <c r="X5" s="131"/>
      <c r="Y5" s="132"/>
      <c r="Z5" s="172" t="s">
        <v>11</v>
      </c>
      <c r="AA5" s="39" t="s">
        <v>107</v>
      </c>
      <c r="AB5" s="132"/>
      <c r="AC5" s="132"/>
      <c r="AD5" s="132"/>
      <c r="AE5" s="132"/>
      <c r="AF5" s="132"/>
      <c r="AG5" s="132"/>
      <c r="AH5" s="137"/>
    </row>
    <row r="6" spans="1:34" ht="15" thickBot="1" x14ac:dyDescent="0.2">
      <c r="A6" s="168" t="s">
        <v>13</v>
      </c>
      <c r="B6" s="31"/>
      <c r="J6" s="66"/>
      <c r="K6" s="67"/>
      <c r="L6" s="67"/>
      <c r="M6" s="67"/>
      <c r="N6" s="67"/>
      <c r="O6" s="67"/>
      <c r="P6" s="67"/>
      <c r="Q6" s="67"/>
      <c r="R6" s="67"/>
      <c r="S6" s="67"/>
      <c r="T6" s="67"/>
      <c r="U6" s="68"/>
      <c r="X6" s="131"/>
      <c r="Y6" s="132"/>
      <c r="Z6" s="170" t="s">
        <v>14</v>
      </c>
      <c r="AA6" s="39" t="s">
        <v>15</v>
      </c>
      <c r="AB6" s="132"/>
      <c r="AC6" s="132"/>
      <c r="AD6" s="132"/>
      <c r="AE6" s="132"/>
      <c r="AF6" s="132"/>
      <c r="AG6" s="132"/>
      <c r="AH6" s="137"/>
    </row>
    <row r="7" spans="1:34" s="57" customFormat="1" ht="17.25" customHeight="1" x14ac:dyDescent="0.15">
      <c r="A7" s="98"/>
      <c r="B7" s="99"/>
      <c r="J7" s="105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X7" s="131"/>
      <c r="Y7" s="132"/>
      <c r="Z7" s="135"/>
      <c r="AA7" s="136"/>
      <c r="AB7" s="132"/>
      <c r="AC7" s="132"/>
      <c r="AD7" s="132"/>
      <c r="AE7" s="132"/>
      <c r="AF7" s="132"/>
      <c r="AG7" s="132"/>
      <c r="AH7" s="137"/>
    </row>
    <row r="8" spans="1:34" ht="33" customHeight="1" x14ac:dyDescent="0.15">
      <c r="A8" s="103" t="s">
        <v>104</v>
      </c>
      <c r="B8" s="40"/>
      <c r="C8" s="2" t="s">
        <v>26</v>
      </c>
      <c r="D8" s="40"/>
      <c r="J8" s="59"/>
      <c r="K8" s="97"/>
      <c r="L8" s="97"/>
      <c r="M8" s="97"/>
      <c r="N8" s="97"/>
      <c r="O8" s="97"/>
      <c r="P8" s="97"/>
      <c r="Q8" s="97"/>
      <c r="R8" s="97"/>
      <c r="S8" s="97"/>
      <c r="T8" s="97"/>
      <c r="U8" s="60"/>
      <c r="X8" s="131"/>
      <c r="Y8" s="132"/>
      <c r="Z8" s="103" t="s">
        <v>104</v>
      </c>
      <c r="AA8" s="125">
        <v>44906</v>
      </c>
      <c r="AB8" s="2" t="s">
        <v>26</v>
      </c>
      <c r="AC8" s="125">
        <v>44933</v>
      </c>
      <c r="AD8" s="132"/>
      <c r="AE8" s="132"/>
      <c r="AF8" s="132"/>
      <c r="AG8" s="132"/>
      <c r="AH8" s="137"/>
    </row>
    <row r="9" spans="1:34" s="57" customFormat="1" ht="17.25" customHeight="1" x14ac:dyDescent="0.15">
      <c r="A9" s="98"/>
      <c r="B9" s="99"/>
      <c r="J9" s="100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2"/>
      <c r="X9" s="131"/>
      <c r="Y9" s="132"/>
      <c r="Z9" s="135"/>
      <c r="AA9" s="136"/>
      <c r="AB9" s="132"/>
      <c r="AC9" s="132"/>
      <c r="AD9" s="132"/>
      <c r="AE9" s="132"/>
      <c r="AF9" s="132"/>
      <c r="AG9" s="132"/>
      <c r="AH9" s="137"/>
    </row>
    <row r="10" spans="1:34" x14ac:dyDescent="0.15">
      <c r="J10" s="3" t="str">
        <f>TEXT(D8,"ggge年m月d日")</f>
        <v>明治33年1月0日</v>
      </c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4"/>
      <c r="X10" s="131"/>
      <c r="Y10" s="132"/>
      <c r="Z10" s="132"/>
      <c r="AA10" s="132"/>
      <c r="AB10" s="132"/>
      <c r="AC10" s="132"/>
      <c r="AD10" s="132"/>
      <c r="AE10" s="132"/>
      <c r="AF10" s="132"/>
      <c r="AG10" s="132"/>
      <c r="AH10" s="137"/>
    </row>
    <row r="11" spans="1:34" ht="15" x14ac:dyDescent="0.15">
      <c r="A11" s="5" t="s">
        <v>16</v>
      </c>
      <c r="B11" s="6" t="s">
        <v>17</v>
      </c>
      <c r="J11" s="3"/>
      <c r="K11" s="108"/>
      <c r="L11" s="108"/>
      <c r="M11" s="108"/>
      <c r="N11" s="108"/>
      <c r="O11" s="108"/>
      <c r="P11" s="109" t="s">
        <v>18</v>
      </c>
      <c r="Q11" s="109"/>
      <c r="R11" s="109"/>
      <c r="S11" s="109" t="s">
        <v>19</v>
      </c>
      <c r="T11" s="109"/>
      <c r="U11" s="69"/>
      <c r="X11" s="131"/>
      <c r="Y11" s="132"/>
      <c r="Z11" s="5" t="s">
        <v>16</v>
      </c>
      <c r="AA11" s="146" t="s">
        <v>17</v>
      </c>
      <c r="AB11" s="132"/>
      <c r="AC11" s="132"/>
      <c r="AD11" s="132"/>
      <c r="AE11" s="132"/>
      <c r="AF11" s="132"/>
      <c r="AG11" s="132"/>
      <c r="AH11" s="137"/>
    </row>
    <row r="12" spans="1:34" ht="16.5" x14ac:dyDescent="0.15">
      <c r="A12" s="8" t="s">
        <v>20</v>
      </c>
      <c r="B12" s="116" t="s">
        <v>105</v>
      </c>
      <c r="C12" s="115"/>
      <c r="D12" s="114"/>
      <c r="E12" s="116" t="s">
        <v>106</v>
      </c>
      <c r="F12" s="115"/>
      <c r="G12" s="114"/>
      <c r="H12" s="41" t="s">
        <v>21</v>
      </c>
      <c r="J12" s="7" t="s">
        <v>22</v>
      </c>
      <c r="K12" s="8"/>
      <c r="L12" s="8"/>
      <c r="M12" s="8"/>
      <c r="N12" s="8" t="s">
        <v>23</v>
      </c>
      <c r="O12" s="8"/>
      <c r="P12" s="110">
        <f>B8</f>
        <v>0</v>
      </c>
      <c r="Q12" s="108" t="str">
        <f>IF(COUNTIF(割振単位期間!$A:$A,P12)&gt;0,"祝",TEXT(P12,"aaa"))</f>
        <v>土</v>
      </c>
      <c r="R12" s="111" t="str">
        <f>IF(COUNTIF(割振単位期間!$A:$A,P12)&gt;0,"",VLOOKUP(Q12,$A$13:$O$19,8,FALSE))</f>
        <v/>
      </c>
      <c r="S12" s="110">
        <f>B8</f>
        <v>0</v>
      </c>
      <c r="T12" s="108" t="str">
        <f>IF(COUNTIF(割振単位期間!$A:$A,S12)&gt;0,"祝",TEXT(S12,"aaa"))</f>
        <v>土</v>
      </c>
      <c r="U12" s="10" t="str">
        <f>IF(COUNTIF($A$33:$A$36,S12)&gt;0,VLOOKUP(S12,$A$33:$O$36,8,FALSE),IF(COUNTIF($A$40:$B$43,S12)&gt;0,"",IF(COUNTIF(割振単位期間!$A:$A,S12)&gt;0,"",VLOOKUP(T12,$A$13:$O$19,8,FALSE))))</f>
        <v/>
      </c>
      <c r="X12" s="131"/>
      <c r="Y12" s="132"/>
      <c r="Z12" s="8" t="s">
        <v>20</v>
      </c>
      <c r="AA12" s="116" t="s">
        <v>105</v>
      </c>
      <c r="AB12" s="115"/>
      <c r="AC12" s="114"/>
      <c r="AD12" s="116" t="s">
        <v>106</v>
      </c>
      <c r="AE12" s="115"/>
      <c r="AF12" s="114"/>
      <c r="AG12" s="2" t="s">
        <v>24</v>
      </c>
      <c r="AH12" s="137"/>
    </row>
    <row r="13" spans="1:34" x14ac:dyDescent="0.15">
      <c r="A13" s="167" t="s">
        <v>25</v>
      </c>
      <c r="B13" s="11"/>
      <c r="C13" s="12" t="s">
        <v>26</v>
      </c>
      <c r="D13" s="11"/>
      <c r="E13" s="11"/>
      <c r="F13" s="12" t="s">
        <v>26</v>
      </c>
      <c r="G13" s="11"/>
      <c r="H13" s="12" t="str">
        <f>IF(G13-E13+D13-B13=0,"",G13-E13+D13-B13)</f>
        <v/>
      </c>
      <c r="J13" s="7" t="str">
        <f t="shared" ref="J13:J19" si="0">IF(B13="","",TEXT(B13,"hh:mm"))</f>
        <v/>
      </c>
      <c r="K13" s="8" t="str">
        <f t="shared" ref="K13:K19" si="1">IF(D13="","",(TEXT(D13,"hh:mm")))</f>
        <v/>
      </c>
      <c r="L13" s="8" t="str">
        <f>IF(E13="","",TEXT(E13,"hh:mm"))</f>
        <v/>
      </c>
      <c r="M13" s="8" t="str">
        <f>IF(G13="","",TEXT(G13,"hh:mm"))</f>
        <v/>
      </c>
      <c r="N13" s="8" t="str">
        <f>IF(J13="","",J13&amp;"～")&amp;IF(K13="","",K13&amp;"  ")&amp;IF(L13="","",L13&amp;"～")&amp;IF(M13="","",M13)</f>
        <v/>
      </c>
      <c r="O13" s="8" t="str">
        <f>TEXT(H13,"hh:mm")</f>
        <v/>
      </c>
      <c r="P13" s="110">
        <f>P12+1</f>
        <v>1</v>
      </c>
      <c r="Q13" s="108" t="str">
        <f>IF(COUNTIF(割振単位期間!$A:$A,P13)&gt;0,"祝",TEXT(P13,"aaa"))</f>
        <v>日</v>
      </c>
      <c r="R13" s="111" t="str">
        <f>IF(COUNTIF(割振単位期間!$A:$A,P13)&gt;0,"",VLOOKUP(Q13,$A$13:$O$19,8,FALSE))</f>
        <v/>
      </c>
      <c r="S13" s="110">
        <f>S12+1</f>
        <v>1</v>
      </c>
      <c r="T13" s="108" t="str">
        <f>IF(COUNTIF(割振単位期間!$A:$A,S13)&gt;0,"祝",TEXT(S13,"aaa"))</f>
        <v>日</v>
      </c>
      <c r="U13" s="10" t="str">
        <f>IF(COUNTIF($A$33:$A$36,S13)&gt;0,VLOOKUP(S13,$A$33:$O$36,8,FALSE),IF(COUNTIF($A$40:$B$43,S13)&gt;0,"",IF(COUNTIF(割振単位期間!$A:$A,S13)&gt;0,"",VLOOKUP(T13,$A$13:$O$19,8,FALSE))))</f>
        <v/>
      </c>
      <c r="X13" s="131"/>
      <c r="Y13" s="132"/>
      <c r="Z13" s="173" t="s">
        <v>27</v>
      </c>
      <c r="AA13" s="11"/>
      <c r="AB13" s="12" t="s">
        <v>26</v>
      </c>
      <c r="AC13" s="11"/>
      <c r="AD13" s="11"/>
      <c r="AE13" s="12" t="s">
        <v>26</v>
      </c>
      <c r="AF13" s="11"/>
      <c r="AG13" s="12" t="str">
        <f>IF(AF13-AD13+AC13-AA13=0,"",AF13-AD13+AC13-AA13)</f>
        <v/>
      </c>
      <c r="AH13" s="137"/>
    </row>
    <row r="14" spans="1:34" x14ac:dyDescent="0.15">
      <c r="A14" s="167" t="s">
        <v>28</v>
      </c>
      <c r="B14" s="11"/>
      <c r="C14" s="12" t="s">
        <v>26</v>
      </c>
      <c r="D14" s="11"/>
      <c r="E14" s="11"/>
      <c r="F14" s="12" t="s">
        <v>26</v>
      </c>
      <c r="G14" s="11"/>
      <c r="H14" s="12" t="str">
        <f t="shared" ref="H14:H17" si="2">IF(G14-E14+D14-B14=0,"",G14-E14+D14-B14)</f>
        <v/>
      </c>
      <c r="J14" s="7" t="str">
        <f t="shared" si="0"/>
        <v/>
      </c>
      <c r="K14" s="8" t="str">
        <f t="shared" si="1"/>
        <v/>
      </c>
      <c r="L14" s="8" t="str">
        <f t="shared" ref="L14:L19" si="3">IF(E14="","",TEXT(E14,"hh:mm"))</f>
        <v/>
      </c>
      <c r="M14" s="8" t="str">
        <f t="shared" ref="M14:M19" si="4">IF(G14="","",TEXT(G14,"hh:mm"))</f>
        <v/>
      </c>
      <c r="N14" s="8" t="str">
        <f t="shared" ref="N14:N19" si="5">IF(J14="","",J14&amp;"～")&amp;IF(K14="","",K14&amp;"  ")&amp;IF(L14="","",L14&amp;"～")&amp;IF(M14="","",M14)</f>
        <v/>
      </c>
      <c r="O14" s="8" t="str">
        <f t="shared" ref="O14:O19" si="6">TEXT(H14,"hh:mm")</f>
        <v/>
      </c>
      <c r="P14" s="110">
        <f t="shared" ref="P14:P40" si="7">P13+1</f>
        <v>2</v>
      </c>
      <c r="Q14" s="108" t="str">
        <f>IF(COUNTIF(割振単位期間!$A:$A,P14)&gt;0,"祝",TEXT(P14,"aaa"))</f>
        <v>月</v>
      </c>
      <c r="R14" s="111" t="str">
        <f>IF(COUNTIF(割振単位期間!$A:$A,P14)&gt;0,"",VLOOKUP(Q14,$A$13:$O$19,8,FALSE))</f>
        <v/>
      </c>
      <c r="S14" s="110">
        <f>S13+1</f>
        <v>2</v>
      </c>
      <c r="T14" s="108" t="str">
        <f>IF(COUNTIF(割振単位期間!$A:$A,S14)&gt;0,"祝",TEXT(S14,"aaa"))</f>
        <v>月</v>
      </c>
      <c r="U14" s="10" t="str">
        <f>IF(COUNTIF($A$33:$A$36,S14)&gt;0,VLOOKUP(S14,$A$33:$O$36,8,FALSE),IF(COUNTIF($A$40:$B$43,S14)&gt;0,"",IF(COUNTIF(割振単位期間!$A:$A,S14)&gt;0,"",VLOOKUP(T14,$A$13:$O$19,8,FALSE))))</f>
        <v/>
      </c>
      <c r="X14" s="131"/>
      <c r="Y14" s="132"/>
      <c r="Z14" s="173" t="s">
        <v>29</v>
      </c>
      <c r="AA14" s="124">
        <v>0.35416666666666669</v>
      </c>
      <c r="AB14" s="12" t="s">
        <v>26</v>
      </c>
      <c r="AC14" s="124">
        <v>0.5</v>
      </c>
      <c r="AD14" s="124">
        <v>0.54166666666666663</v>
      </c>
      <c r="AE14" s="12" t="s">
        <v>26</v>
      </c>
      <c r="AF14" s="124">
        <v>0.71875</v>
      </c>
      <c r="AG14" s="12">
        <f t="shared" ref="AG14:AG19" si="8">IF(AF14-AD14+AC14-AA14=0,"",AF14-AD14+AC14-AA14)</f>
        <v>0.32291666666666669</v>
      </c>
      <c r="AH14" s="137"/>
    </row>
    <row r="15" spans="1:34" x14ac:dyDescent="0.15">
      <c r="A15" s="167" t="s">
        <v>30</v>
      </c>
      <c r="B15" s="11"/>
      <c r="C15" s="12" t="s">
        <v>26</v>
      </c>
      <c r="D15" s="11"/>
      <c r="E15" s="11"/>
      <c r="F15" s="12" t="s">
        <v>26</v>
      </c>
      <c r="G15" s="11"/>
      <c r="H15" s="12" t="str">
        <f t="shared" si="2"/>
        <v/>
      </c>
      <c r="J15" s="7" t="str">
        <f t="shared" si="0"/>
        <v/>
      </c>
      <c r="K15" s="8" t="str">
        <f t="shared" si="1"/>
        <v/>
      </c>
      <c r="L15" s="8" t="str">
        <f t="shared" si="3"/>
        <v/>
      </c>
      <c r="M15" s="8" t="str">
        <f t="shared" si="4"/>
        <v/>
      </c>
      <c r="N15" s="8" t="str">
        <f t="shared" si="5"/>
        <v/>
      </c>
      <c r="O15" s="8" t="str">
        <f t="shared" si="6"/>
        <v/>
      </c>
      <c r="P15" s="110">
        <f t="shared" si="7"/>
        <v>3</v>
      </c>
      <c r="Q15" s="108" t="str">
        <f>IF(COUNTIF(割振単位期間!$A:$A,P15)&gt;0,"祝",TEXT(P15,"aaa"))</f>
        <v>火</v>
      </c>
      <c r="R15" s="111" t="str">
        <f>IF(COUNTIF(割振単位期間!$A:$A,P15)&gt;0,"",VLOOKUP(Q15,$A$13:$O$19,8,FALSE))</f>
        <v/>
      </c>
      <c r="S15" s="110">
        <f t="shared" ref="S15:S40" si="9">S14+1</f>
        <v>3</v>
      </c>
      <c r="T15" s="108" t="str">
        <f>IF(COUNTIF(割振単位期間!$A:$A,S15)&gt;0,"祝",TEXT(S15,"aaa"))</f>
        <v>火</v>
      </c>
      <c r="U15" s="10" t="str">
        <f>IF(COUNTIF($A$33:$A$36,S15)&gt;0,VLOOKUP(S15,$A$33:$O$36,8,FALSE),IF(COUNTIF($A$40:$B$43,S15)&gt;0,"",IF(COUNTIF(割振単位期間!$A:$A,S15)&gt;0,"",VLOOKUP(T15,$A$13:$O$19,8,FALSE))))</f>
        <v/>
      </c>
      <c r="X15" s="131"/>
      <c r="Y15" s="132"/>
      <c r="Z15" s="173" t="s">
        <v>31</v>
      </c>
      <c r="AA15" s="124">
        <v>0.35416666666666669</v>
      </c>
      <c r="AB15" s="12" t="s">
        <v>26</v>
      </c>
      <c r="AC15" s="124">
        <v>0.5</v>
      </c>
      <c r="AD15" s="124">
        <v>0.54166666666666663</v>
      </c>
      <c r="AE15" s="12" t="s">
        <v>26</v>
      </c>
      <c r="AF15" s="124">
        <v>0.71875</v>
      </c>
      <c r="AG15" s="12">
        <f t="shared" si="8"/>
        <v>0.32291666666666669</v>
      </c>
      <c r="AH15" s="137"/>
    </row>
    <row r="16" spans="1:34" x14ac:dyDescent="0.15">
      <c r="A16" s="167" t="s">
        <v>32</v>
      </c>
      <c r="B16" s="11"/>
      <c r="C16" s="12" t="s">
        <v>26</v>
      </c>
      <c r="D16" s="11"/>
      <c r="E16" s="11"/>
      <c r="F16" s="12" t="s">
        <v>26</v>
      </c>
      <c r="G16" s="11"/>
      <c r="H16" s="12" t="str">
        <f t="shared" si="2"/>
        <v/>
      </c>
      <c r="J16" s="7" t="str">
        <f t="shared" si="0"/>
        <v/>
      </c>
      <c r="K16" s="8" t="str">
        <f t="shared" si="1"/>
        <v/>
      </c>
      <c r="L16" s="8" t="str">
        <f t="shared" si="3"/>
        <v/>
      </c>
      <c r="M16" s="8" t="str">
        <f t="shared" si="4"/>
        <v/>
      </c>
      <c r="N16" s="8" t="str">
        <f t="shared" si="5"/>
        <v/>
      </c>
      <c r="O16" s="8" t="str">
        <f t="shared" si="6"/>
        <v/>
      </c>
      <c r="P16" s="110">
        <f t="shared" si="7"/>
        <v>4</v>
      </c>
      <c r="Q16" s="108" t="str">
        <f>IF(COUNTIF(割振単位期間!$A:$A,P16)&gt;0,"祝",TEXT(P16,"aaa"))</f>
        <v>水</v>
      </c>
      <c r="R16" s="111" t="str">
        <f>IF(COUNTIF(割振単位期間!$A:$A,P16)&gt;0,"",VLOOKUP(Q16,$A$13:$O$19,8,FALSE))</f>
        <v/>
      </c>
      <c r="S16" s="110">
        <f t="shared" si="9"/>
        <v>4</v>
      </c>
      <c r="T16" s="108" t="str">
        <f>IF(COUNTIF(割振単位期間!$A:$A,S16)&gt;0,"祝",TEXT(S16,"aaa"))</f>
        <v>水</v>
      </c>
      <c r="U16" s="10" t="str">
        <f>IF(COUNTIF($A$33:$A$36,S16)&gt;0,VLOOKUP(S16,$A$33:$O$36,8,FALSE),IF(COUNTIF($A$40:$B$43,S16)&gt;0,"",IF(COUNTIF(割振単位期間!$A:$A,S16)&gt;0,"",VLOOKUP(T16,$A$13:$O$19,8,FALSE))))</f>
        <v/>
      </c>
      <c r="X16" s="131"/>
      <c r="Y16" s="132"/>
      <c r="Z16" s="173" t="s">
        <v>33</v>
      </c>
      <c r="AA16" s="124">
        <v>0.35416666666666669</v>
      </c>
      <c r="AB16" s="12" t="s">
        <v>26</v>
      </c>
      <c r="AC16" s="124">
        <v>0.5</v>
      </c>
      <c r="AD16" s="124">
        <v>0.54166666666666663</v>
      </c>
      <c r="AE16" s="12" t="s">
        <v>26</v>
      </c>
      <c r="AF16" s="124">
        <v>0.71875</v>
      </c>
      <c r="AG16" s="12">
        <f t="shared" si="8"/>
        <v>0.32291666666666669</v>
      </c>
      <c r="AH16" s="137"/>
    </row>
    <row r="17" spans="1:36" x14ac:dyDescent="0.15">
      <c r="A17" s="167" t="s">
        <v>34</v>
      </c>
      <c r="B17" s="11"/>
      <c r="C17" s="12" t="s">
        <v>26</v>
      </c>
      <c r="D17" s="11"/>
      <c r="E17" s="11"/>
      <c r="F17" s="12" t="s">
        <v>26</v>
      </c>
      <c r="G17" s="11"/>
      <c r="H17" s="12" t="str">
        <f t="shared" si="2"/>
        <v/>
      </c>
      <c r="J17" s="7" t="str">
        <f t="shared" si="0"/>
        <v/>
      </c>
      <c r="K17" s="8" t="str">
        <f t="shared" si="1"/>
        <v/>
      </c>
      <c r="L17" s="8" t="str">
        <f t="shared" si="3"/>
        <v/>
      </c>
      <c r="M17" s="8" t="str">
        <f t="shared" si="4"/>
        <v/>
      </c>
      <c r="N17" s="8" t="str">
        <f t="shared" si="5"/>
        <v/>
      </c>
      <c r="O17" s="8" t="str">
        <f t="shared" si="6"/>
        <v/>
      </c>
      <c r="P17" s="110">
        <f t="shared" si="7"/>
        <v>5</v>
      </c>
      <c r="Q17" s="108" t="str">
        <f>IF(COUNTIF(割振単位期間!$A:$A,P17)&gt;0,"祝",TEXT(P17,"aaa"))</f>
        <v>木</v>
      </c>
      <c r="R17" s="111" t="str">
        <f>IF(COUNTIF(割振単位期間!$A:$A,P17)&gt;0,"",VLOOKUP(Q17,$A$13:$O$19,8,FALSE))</f>
        <v/>
      </c>
      <c r="S17" s="110">
        <f t="shared" si="9"/>
        <v>5</v>
      </c>
      <c r="T17" s="108" t="str">
        <f>IF(COUNTIF(割振単位期間!$A:$A,S17)&gt;0,"祝",TEXT(S17,"aaa"))</f>
        <v>木</v>
      </c>
      <c r="U17" s="10" t="str">
        <f>IF(COUNTIF($A$33:$A$36,S17)&gt;0,VLOOKUP(S17,$A$33:$O$36,8,FALSE),IF(COUNTIF($A$40:$B$43,S17)&gt;0,"",IF(COUNTIF(割振単位期間!$A:$A,S17)&gt;0,"",VLOOKUP(T17,$A$13:$O$19,8,FALSE))))</f>
        <v/>
      </c>
      <c r="X17" s="131"/>
      <c r="Y17" s="132"/>
      <c r="Z17" s="173" t="s">
        <v>35</v>
      </c>
      <c r="AA17" s="124">
        <v>0.35416666666666669</v>
      </c>
      <c r="AB17" s="12" t="s">
        <v>26</v>
      </c>
      <c r="AC17" s="124">
        <v>0.5</v>
      </c>
      <c r="AD17" s="124">
        <v>0.54166666666666663</v>
      </c>
      <c r="AE17" s="12" t="s">
        <v>26</v>
      </c>
      <c r="AF17" s="124">
        <v>0.71875</v>
      </c>
      <c r="AG17" s="12">
        <f t="shared" si="8"/>
        <v>0.32291666666666669</v>
      </c>
      <c r="AH17" s="137"/>
    </row>
    <row r="18" spans="1:36" x14ac:dyDescent="0.15">
      <c r="A18" s="167" t="s">
        <v>36</v>
      </c>
      <c r="B18" s="11"/>
      <c r="C18" s="12" t="s">
        <v>26</v>
      </c>
      <c r="D18" s="11"/>
      <c r="E18" s="11"/>
      <c r="F18" s="12" t="s">
        <v>26</v>
      </c>
      <c r="G18" s="11"/>
      <c r="H18" s="12" t="str">
        <f t="shared" ref="H18:H19" si="10">IF(G18-E18+D18-B18=0,"",G18-E18+D18-B18)</f>
        <v/>
      </c>
      <c r="J18" s="7" t="str">
        <f t="shared" si="0"/>
        <v/>
      </c>
      <c r="K18" s="8" t="str">
        <f t="shared" si="1"/>
        <v/>
      </c>
      <c r="L18" s="8" t="str">
        <f t="shared" si="3"/>
        <v/>
      </c>
      <c r="M18" s="8" t="str">
        <f t="shared" si="4"/>
        <v/>
      </c>
      <c r="N18" s="8" t="str">
        <f t="shared" si="5"/>
        <v/>
      </c>
      <c r="O18" s="8" t="str">
        <f t="shared" si="6"/>
        <v/>
      </c>
      <c r="P18" s="110">
        <f t="shared" si="7"/>
        <v>6</v>
      </c>
      <c r="Q18" s="108" t="str">
        <f>IF(COUNTIF(割振単位期間!$A:$A,P18)&gt;0,"祝",TEXT(P18,"aaa"))</f>
        <v>金</v>
      </c>
      <c r="R18" s="111" t="str">
        <f>IF(COUNTIF(割振単位期間!$A:$A,P18)&gt;0,"",VLOOKUP(Q18,$A$13:$O$19,8,FALSE))</f>
        <v/>
      </c>
      <c r="S18" s="110">
        <f t="shared" si="9"/>
        <v>6</v>
      </c>
      <c r="T18" s="108" t="str">
        <f>IF(COUNTIF(割振単位期間!$A:$A,S18)&gt;0,"祝",TEXT(S18,"aaa"))</f>
        <v>金</v>
      </c>
      <c r="U18" s="10" t="str">
        <f>IF(COUNTIF($A$33:$A$36,S18)&gt;0,VLOOKUP(S18,$A$33:$O$36,8,FALSE),IF(COUNTIF($A$40:$B$43,S18)&gt;0,"",IF(COUNTIF(割振単位期間!$A:$A,S18)&gt;0,"",VLOOKUP(T18,$A$13:$O$19,8,FALSE))))</f>
        <v/>
      </c>
      <c r="X18" s="131"/>
      <c r="Y18" s="132"/>
      <c r="Z18" s="173" t="s">
        <v>37</v>
      </c>
      <c r="AA18" s="11"/>
      <c r="AB18" s="12" t="s">
        <v>26</v>
      </c>
      <c r="AC18" s="11"/>
      <c r="AD18" s="11"/>
      <c r="AE18" s="12" t="s">
        <v>26</v>
      </c>
      <c r="AF18" s="11"/>
      <c r="AG18" s="12" t="str">
        <f t="shared" si="8"/>
        <v/>
      </c>
      <c r="AH18" s="137"/>
    </row>
    <row r="19" spans="1:36" x14ac:dyDescent="0.15">
      <c r="A19" s="167" t="s">
        <v>38</v>
      </c>
      <c r="B19" s="11"/>
      <c r="C19" s="12" t="s">
        <v>26</v>
      </c>
      <c r="D19" s="11"/>
      <c r="E19" s="11"/>
      <c r="F19" s="12" t="s">
        <v>26</v>
      </c>
      <c r="G19" s="11"/>
      <c r="H19" s="12" t="str">
        <f t="shared" si="10"/>
        <v/>
      </c>
      <c r="J19" s="7" t="str">
        <f t="shared" si="0"/>
        <v/>
      </c>
      <c r="K19" s="8" t="str">
        <f t="shared" si="1"/>
        <v/>
      </c>
      <c r="L19" s="8" t="str">
        <f t="shared" si="3"/>
        <v/>
      </c>
      <c r="M19" s="8" t="str">
        <f t="shared" si="4"/>
        <v/>
      </c>
      <c r="N19" s="8" t="str">
        <f t="shared" si="5"/>
        <v/>
      </c>
      <c r="O19" s="8" t="str">
        <f t="shared" si="6"/>
        <v/>
      </c>
      <c r="P19" s="110">
        <f t="shared" si="7"/>
        <v>7</v>
      </c>
      <c r="Q19" s="108" t="str">
        <f>IF(COUNTIF(割振単位期間!$A:$A,P19)&gt;0,"祝",TEXT(P19,"aaa"))</f>
        <v>土</v>
      </c>
      <c r="R19" s="111" t="str">
        <f>IF(COUNTIF(割振単位期間!$A:$A,P19)&gt;0,"",VLOOKUP(Q19,$A$13:$O$19,8,FALSE))</f>
        <v/>
      </c>
      <c r="S19" s="110">
        <f t="shared" si="9"/>
        <v>7</v>
      </c>
      <c r="T19" s="108" t="str">
        <f>IF(COUNTIF(割振単位期間!$A:$A,S19)&gt;0,"祝",TEXT(S19,"aaa"))</f>
        <v>土</v>
      </c>
      <c r="U19" s="10" t="str">
        <f>IF(COUNTIF($A$33:$A$36,S19)&gt;0,VLOOKUP(S19,$A$33:$O$36,8,FALSE),IF(COUNTIF($A$40:$B$43,S19)&gt;0,"",IF(COUNTIF(割振単位期間!$A:$A,S19)&gt;0,"",VLOOKUP(T19,$A$13:$O$19,8,FALSE))))</f>
        <v/>
      </c>
      <c r="X19" s="131"/>
      <c r="Y19" s="132"/>
      <c r="Z19" s="173" t="s">
        <v>39</v>
      </c>
      <c r="AA19" s="11"/>
      <c r="AB19" s="12" t="s">
        <v>26</v>
      </c>
      <c r="AC19" s="11"/>
      <c r="AD19" s="11"/>
      <c r="AE19" s="12" t="s">
        <v>26</v>
      </c>
      <c r="AF19" s="11"/>
      <c r="AG19" s="12" t="str">
        <f t="shared" si="8"/>
        <v/>
      </c>
      <c r="AH19" s="137"/>
    </row>
    <row r="20" spans="1:36" x14ac:dyDescent="0.15">
      <c r="A20" s="9"/>
      <c r="B20" s="9"/>
      <c r="C20" s="9"/>
      <c r="D20" s="9"/>
      <c r="I20" s="9"/>
      <c r="J20" s="3"/>
      <c r="K20" s="108"/>
      <c r="L20" s="108"/>
      <c r="M20" s="108"/>
      <c r="N20" s="108"/>
      <c r="O20" s="108"/>
      <c r="P20" s="110">
        <f t="shared" si="7"/>
        <v>8</v>
      </c>
      <c r="Q20" s="108" t="str">
        <f>IF(COUNTIF(割振単位期間!$A:$A,P20)&gt;0,"祝",TEXT(P20,"aaa"))</f>
        <v>日</v>
      </c>
      <c r="R20" s="111" t="str">
        <f>IF(COUNTIF(割振単位期間!$A:$A,P20)&gt;0,"",VLOOKUP(Q20,$A$13:$O$19,8,FALSE))</f>
        <v/>
      </c>
      <c r="S20" s="110">
        <f t="shared" si="9"/>
        <v>8</v>
      </c>
      <c r="T20" s="108" t="str">
        <f>IF(COUNTIF(割振単位期間!$A:$A,S20)&gt;0,"祝",TEXT(S20,"aaa"))</f>
        <v>日</v>
      </c>
      <c r="U20" s="10" t="str">
        <f>IF(COUNTIF($A$33:$A$36,S20)&gt;0,VLOOKUP(S20,$A$33:$O$36,8,FALSE),IF(COUNTIF($A$40:$B$43,S20)&gt;0,"",IF(COUNTIF(割振単位期間!$A:$A,S20)&gt;0,"",VLOOKUP(T20,$A$13:$O$19,8,FALSE))))</f>
        <v/>
      </c>
      <c r="X20" s="131"/>
      <c r="Y20" s="132"/>
      <c r="Z20" s="147"/>
      <c r="AA20" s="147"/>
      <c r="AB20" s="147"/>
      <c r="AC20" s="147"/>
      <c r="AD20" s="132"/>
      <c r="AE20" s="132"/>
      <c r="AF20" s="132"/>
      <c r="AG20" s="132"/>
      <c r="AH20" s="137"/>
      <c r="AI20" s="150">
        <v>44952</v>
      </c>
      <c r="AJ20" s="150">
        <f>AI20+90</f>
        <v>45042</v>
      </c>
    </row>
    <row r="21" spans="1:36" x14ac:dyDescent="0.15">
      <c r="A21" s="76" t="s">
        <v>40</v>
      </c>
      <c r="B21" s="77"/>
      <c r="C21" s="78"/>
      <c r="J21" s="3"/>
      <c r="K21" s="108"/>
      <c r="L21" s="108"/>
      <c r="M21" s="108"/>
      <c r="N21" s="108"/>
      <c r="O21" s="108"/>
      <c r="P21" s="110">
        <f t="shared" si="7"/>
        <v>9</v>
      </c>
      <c r="Q21" s="108" t="str">
        <f>IF(COUNTIF(割振単位期間!$A:$A,P21)&gt;0,"祝",TEXT(P21,"aaa"))</f>
        <v>月</v>
      </c>
      <c r="R21" s="111" t="str">
        <f>IF(COUNTIF(割振単位期間!$A:$A,P21)&gt;0,"",VLOOKUP(Q21,$A$13:$O$19,8,FALSE))</f>
        <v/>
      </c>
      <c r="S21" s="110">
        <f t="shared" si="9"/>
        <v>9</v>
      </c>
      <c r="T21" s="108" t="str">
        <f>IF(COUNTIF(割振単位期間!$A:$A,S21)&gt;0,"祝",TEXT(S21,"aaa"))</f>
        <v>月</v>
      </c>
      <c r="U21" s="10" t="str">
        <f>IF(COUNTIF($A$33:$A$36,S21)&gt;0,VLOOKUP(S21,$A$33:$O$36,8,FALSE),IF(COUNTIF($A$40:$B$43,S21)&gt;0,"",IF(COUNTIF(割振単位期間!$A:$A,S21)&gt;0,"",VLOOKUP(T21,$A$13:$O$19,8,FALSE))))</f>
        <v/>
      </c>
      <c r="X21" s="131"/>
      <c r="Y21" s="132"/>
      <c r="Z21" s="76" t="s">
        <v>40</v>
      </c>
      <c r="AA21" s="77"/>
      <c r="AB21" s="78"/>
      <c r="AC21" s="132"/>
      <c r="AD21" s="132"/>
      <c r="AE21" s="132"/>
      <c r="AF21" s="132"/>
      <c r="AG21" s="132"/>
      <c r="AH21" s="137"/>
    </row>
    <row r="22" spans="1:36" x14ac:dyDescent="0.15">
      <c r="A22" s="79"/>
      <c r="B22" s="80"/>
      <c r="C22" s="80"/>
      <c r="D22" s="80"/>
      <c r="F22" s="38"/>
      <c r="G22" s="38"/>
      <c r="J22" s="3"/>
      <c r="K22" s="108"/>
      <c r="L22" s="108"/>
      <c r="M22" s="108"/>
      <c r="N22" s="108"/>
      <c r="O22" s="108"/>
      <c r="P22" s="110">
        <f t="shared" si="7"/>
        <v>10</v>
      </c>
      <c r="Q22" s="108" t="str">
        <f>IF(COUNTIF(割振単位期間!$A:$A,P22)&gt;0,"祝",TEXT(P22,"aaa"))</f>
        <v>火</v>
      </c>
      <c r="R22" s="111" t="str">
        <f>IF(COUNTIF(割振単位期間!$A:$A,P22)&gt;0,"",VLOOKUP(Q22,$A$13:$O$19,8,FALSE))</f>
        <v/>
      </c>
      <c r="S22" s="110">
        <f t="shared" si="9"/>
        <v>10</v>
      </c>
      <c r="T22" s="108" t="str">
        <f>IF(COUNTIF(割振単位期間!$A:$A,S22)&gt;0,"祝",TEXT(S22,"aaa"))</f>
        <v>火</v>
      </c>
      <c r="U22" s="10" t="str">
        <f>IF(COUNTIF($A$33:$A$36,S22)&gt;0,VLOOKUP(S22,$A$33:$O$36,8,FALSE),IF(COUNTIF($A$40:$B$43,S22)&gt;0,"",IF(COUNTIF(割振単位期間!$A:$A,S22)&gt;0,"",VLOOKUP(T22,$A$13:$O$19,8,FALSE))))</f>
        <v/>
      </c>
      <c r="X22" s="131"/>
      <c r="Y22" s="132"/>
      <c r="Z22" s="129" t="s">
        <v>41</v>
      </c>
      <c r="AA22" s="130"/>
      <c r="AB22" s="130"/>
      <c r="AC22" s="130"/>
      <c r="AD22" s="132"/>
      <c r="AE22" s="148"/>
      <c r="AF22" s="148"/>
      <c r="AG22" s="132"/>
      <c r="AH22" s="137"/>
    </row>
    <row r="23" spans="1:36" x14ac:dyDescent="0.15">
      <c r="A23" s="80"/>
      <c r="B23" s="80"/>
      <c r="C23" s="80"/>
      <c r="D23" s="80"/>
      <c r="J23" s="3"/>
      <c r="K23" s="108"/>
      <c r="L23" s="108"/>
      <c r="M23" s="108"/>
      <c r="N23" s="108"/>
      <c r="O23" s="108"/>
      <c r="P23" s="110">
        <f t="shared" si="7"/>
        <v>11</v>
      </c>
      <c r="Q23" s="108" t="str">
        <f>IF(COUNTIF(割振単位期間!$A:$A,P23)&gt;0,"祝",TEXT(P23,"aaa"))</f>
        <v>水</v>
      </c>
      <c r="R23" s="111" t="str">
        <f>IF(COUNTIF(割振単位期間!$A:$A,P23)&gt;0,"",VLOOKUP(Q23,$A$13:$O$19,8,FALSE))</f>
        <v/>
      </c>
      <c r="S23" s="110">
        <f t="shared" si="9"/>
        <v>11</v>
      </c>
      <c r="T23" s="108" t="str">
        <f>IF(COUNTIF(割振単位期間!$A:$A,S23)&gt;0,"祝",TEXT(S23,"aaa"))</f>
        <v>水</v>
      </c>
      <c r="U23" s="10" t="str">
        <f>IF(COUNTIF($A$33:$A$36,S23)&gt;0,VLOOKUP(S23,$A$33:$O$36,8,FALSE),IF(COUNTIF($A$40:$B$43,S23)&gt;0,"",IF(COUNTIF(割振単位期間!$A:$A,S23)&gt;0,"",VLOOKUP(T23,$A$13:$O$19,8,FALSE))))</f>
        <v/>
      </c>
      <c r="X23" s="131"/>
      <c r="Y23" s="132"/>
      <c r="Z23" s="130"/>
      <c r="AA23" s="130"/>
      <c r="AB23" s="130"/>
      <c r="AC23" s="130"/>
      <c r="AD23" s="132"/>
      <c r="AE23" s="149"/>
      <c r="AF23" s="149"/>
      <c r="AG23" s="132"/>
      <c r="AH23" s="137"/>
    </row>
    <row r="24" spans="1:36" x14ac:dyDescent="0.15">
      <c r="A24" s="80"/>
      <c r="B24" s="80"/>
      <c r="C24" s="80"/>
      <c r="D24" s="80"/>
      <c r="J24" s="3"/>
      <c r="K24" s="108"/>
      <c r="L24" s="108"/>
      <c r="M24" s="108"/>
      <c r="N24" s="108"/>
      <c r="O24" s="108"/>
      <c r="P24" s="110">
        <f t="shared" si="7"/>
        <v>12</v>
      </c>
      <c r="Q24" s="108" t="str">
        <f>IF(COUNTIF(割振単位期間!$A:$A,P24)&gt;0,"祝",TEXT(P24,"aaa"))</f>
        <v>木</v>
      </c>
      <c r="R24" s="111" t="str">
        <f>IF(COUNTIF(割振単位期間!$A:$A,P24)&gt;0,"",VLOOKUP(Q24,$A$13:$O$19,8,FALSE))</f>
        <v/>
      </c>
      <c r="S24" s="110">
        <f t="shared" si="9"/>
        <v>12</v>
      </c>
      <c r="T24" s="108" t="str">
        <f>IF(COUNTIF(割振単位期間!$A:$A,S24)&gt;0,"祝",TEXT(S24,"aaa"))</f>
        <v>木</v>
      </c>
      <c r="U24" s="10" t="str">
        <f>IF(COUNTIF($A$33:$A$36,S24)&gt;0,VLOOKUP(S24,$A$33:$O$36,8,FALSE),IF(COUNTIF($A$40:$B$43,S24)&gt;0,"",IF(COUNTIF(割振単位期間!$A:$A,S24)&gt;0,"",VLOOKUP(T24,$A$13:$O$19,8,FALSE))))</f>
        <v/>
      </c>
      <c r="X24" s="131"/>
      <c r="Y24" s="132"/>
      <c r="Z24" s="130"/>
      <c r="AA24" s="130"/>
      <c r="AB24" s="130"/>
      <c r="AC24" s="130"/>
      <c r="AD24" s="132"/>
      <c r="AE24" s="132"/>
      <c r="AF24" s="132"/>
      <c r="AG24" s="132"/>
      <c r="AH24" s="137"/>
    </row>
    <row r="25" spans="1:36" x14ac:dyDescent="0.15">
      <c r="A25" s="80"/>
      <c r="B25" s="80"/>
      <c r="C25" s="80"/>
      <c r="D25" s="80"/>
      <c r="J25" s="3"/>
      <c r="K25" s="108"/>
      <c r="L25" s="108"/>
      <c r="M25" s="108"/>
      <c r="N25" s="108"/>
      <c r="O25" s="108"/>
      <c r="P25" s="110">
        <f t="shared" si="7"/>
        <v>13</v>
      </c>
      <c r="Q25" s="108" t="str">
        <f>IF(COUNTIF(割振単位期間!$A:$A,P25)&gt;0,"祝",TEXT(P25,"aaa"))</f>
        <v>金</v>
      </c>
      <c r="R25" s="111" t="str">
        <f>IF(COUNTIF(割振単位期間!$A:$A,P25)&gt;0,"",VLOOKUP(Q25,$A$13:$O$19,8,FALSE))</f>
        <v/>
      </c>
      <c r="S25" s="110">
        <f t="shared" si="9"/>
        <v>13</v>
      </c>
      <c r="T25" s="108" t="str">
        <f>IF(COUNTIF(割振単位期間!$A:$A,S25)&gt;0,"祝",TEXT(S25,"aaa"))</f>
        <v>金</v>
      </c>
      <c r="U25" s="10" t="str">
        <f>IF(COUNTIF($A$33:$A$36,S25)&gt;0,VLOOKUP(S25,$A$33:$O$36,8,FALSE),IF(COUNTIF($A$40:$B$43,S25)&gt;0,"",IF(COUNTIF(割振単位期間!$A:$A,S25)&gt;0,"",VLOOKUP(T25,$A$13:$O$19,8,FALSE))))</f>
        <v/>
      </c>
      <c r="X25" s="131"/>
      <c r="Y25" s="132"/>
      <c r="Z25" s="130"/>
      <c r="AA25" s="130"/>
      <c r="AB25" s="130"/>
      <c r="AC25" s="130"/>
      <c r="AD25" s="132"/>
      <c r="AE25" s="132"/>
      <c r="AF25" s="132"/>
      <c r="AG25" s="132"/>
      <c r="AH25" s="137"/>
    </row>
    <row r="26" spans="1:36" x14ac:dyDescent="0.15">
      <c r="A26" s="80"/>
      <c r="B26" s="80"/>
      <c r="C26" s="80"/>
      <c r="D26" s="80"/>
      <c r="J26" s="3"/>
      <c r="K26" s="108"/>
      <c r="L26" s="108"/>
      <c r="M26" s="108"/>
      <c r="N26" s="108"/>
      <c r="O26" s="108"/>
      <c r="P26" s="110">
        <f t="shared" si="7"/>
        <v>14</v>
      </c>
      <c r="Q26" s="108" t="str">
        <f>IF(COUNTIF(割振単位期間!$A:$A,P26)&gt;0,"祝",TEXT(P26,"aaa"))</f>
        <v>土</v>
      </c>
      <c r="R26" s="111" t="str">
        <f>IF(COUNTIF(割振単位期間!$A:$A,P26)&gt;0,"",VLOOKUP(Q26,$A$13:$O$19,8,FALSE))</f>
        <v/>
      </c>
      <c r="S26" s="110">
        <f t="shared" si="9"/>
        <v>14</v>
      </c>
      <c r="T26" s="108" t="str">
        <f>IF(COUNTIF(割振単位期間!$A:$A,S26)&gt;0,"祝",TEXT(S26,"aaa"))</f>
        <v>土</v>
      </c>
      <c r="U26" s="10" t="str">
        <f>IF(COUNTIF($A$33:$A$36,S26)&gt;0,VLOOKUP(S26,$A$33:$O$36,8,FALSE),IF(COUNTIF($A$40:$B$43,S26)&gt;0,"",IF(COUNTIF(割振単位期間!$A:$A,S26)&gt;0,"",VLOOKUP(T26,$A$13:$O$19,8,FALSE))))</f>
        <v/>
      </c>
      <c r="X26" s="131"/>
      <c r="Y26" s="132"/>
      <c r="Z26" s="130"/>
      <c r="AA26" s="130"/>
      <c r="AB26" s="130"/>
      <c r="AC26" s="130"/>
      <c r="AD26" s="132"/>
      <c r="AE26" s="132"/>
      <c r="AF26" s="132"/>
      <c r="AG26" s="132"/>
      <c r="AH26" s="137"/>
    </row>
    <row r="27" spans="1:36" x14ac:dyDescent="0.15">
      <c r="A27" s="80"/>
      <c r="B27" s="80"/>
      <c r="C27" s="80"/>
      <c r="D27" s="80"/>
      <c r="G27" s="56"/>
      <c r="H27" s="57"/>
      <c r="I27" s="57"/>
      <c r="J27" s="58"/>
      <c r="K27" s="112"/>
      <c r="L27" s="112"/>
      <c r="M27" s="112"/>
      <c r="N27" s="112"/>
      <c r="O27" s="112"/>
      <c r="P27" s="110">
        <f t="shared" si="7"/>
        <v>15</v>
      </c>
      <c r="Q27" s="108" t="str">
        <f>IF(COUNTIF(割振単位期間!$A:$A,P27)&gt;0,"祝",TEXT(P27,"aaa"))</f>
        <v>日</v>
      </c>
      <c r="R27" s="111" t="str">
        <f>IF(COUNTIF(割振単位期間!$A:$A,P27)&gt;0,"",VLOOKUP(Q27,$A$13:$O$19,8,FALSE))</f>
        <v/>
      </c>
      <c r="S27" s="110">
        <f t="shared" si="9"/>
        <v>15</v>
      </c>
      <c r="T27" s="108" t="str">
        <f>IF(COUNTIF(割振単位期間!$A:$A,S27)&gt;0,"祝",TEXT(S27,"aaa"))</f>
        <v>日</v>
      </c>
      <c r="U27" s="10" t="str">
        <f>IF(COUNTIF($A$33:$A$36,S27)&gt;0,VLOOKUP(S27,$A$33:$O$36,8,FALSE),IF(COUNTIF($A$40:$B$43,S27)&gt;0,"",IF(COUNTIF(割振単位期間!$A:$A,S27)&gt;0,"",VLOOKUP(T27,$A$13:$O$19,8,FALSE))))</f>
        <v/>
      </c>
      <c r="V27" s="57"/>
      <c r="X27" s="131"/>
      <c r="Y27" s="132"/>
      <c r="Z27" s="130"/>
      <c r="AA27" s="130"/>
      <c r="AB27" s="130"/>
      <c r="AC27" s="130"/>
      <c r="AD27" s="132"/>
      <c r="AE27" s="132"/>
      <c r="AF27" s="132"/>
      <c r="AG27" s="132"/>
      <c r="AH27" s="137"/>
    </row>
    <row r="28" spans="1:36" ht="14.25" customHeight="1" x14ac:dyDescent="0.15">
      <c r="A28" s="80"/>
      <c r="B28" s="80"/>
      <c r="C28" s="80"/>
      <c r="D28" s="80"/>
      <c r="G28" s="104"/>
      <c r="H28" s="104"/>
      <c r="I28" s="104"/>
      <c r="J28" s="113"/>
      <c r="K28" s="104"/>
      <c r="L28" s="104"/>
      <c r="M28" s="104"/>
      <c r="N28" s="104"/>
      <c r="O28" s="104"/>
      <c r="P28" s="110">
        <f t="shared" si="7"/>
        <v>16</v>
      </c>
      <c r="Q28" s="108" t="str">
        <f>IF(COUNTIF(割振単位期間!$A:$A,P28)&gt;0,"祝",TEXT(P28,"aaa"))</f>
        <v>月</v>
      </c>
      <c r="R28" s="111" t="str">
        <f>IF(COUNTIF(割振単位期間!$A:$A,P28)&gt;0,"",VLOOKUP(Q28,$A$13:$O$19,8,FALSE))</f>
        <v/>
      </c>
      <c r="S28" s="110">
        <f t="shared" si="9"/>
        <v>16</v>
      </c>
      <c r="T28" s="108" t="str">
        <f>IF(COUNTIF(割振単位期間!$A:$A,S28)&gt;0,"祝",TEXT(S28,"aaa"))</f>
        <v>月</v>
      </c>
      <c r="U28" s="10" t="str">
        <f>IF(COUNTIF($A$33:$A$36,S28)&gt;0,VLOOKUP(S28,$A$33:$O$36,8,FALSE),IF(COUNTIF($A$40:$B$43,S28)&gt;0,"",IF(COUNTIF(割振単位期間!$A:$A,S28)&gt;0,"",VLOOKUP(T28,$A$13:$O$19,8,FALSE))))</f>
        <v/>
      </c>
      <c r="V28" s="104"/>
      <c r="X28" s="131"/>
      <c r="Y28" s="132"/>
      <c r="Z28" s="130"/>
      <c r="AA28" s="130"/>
      <c r="AB28" s="130"/>
      <c r="AC28" s="130"/>
      <c r="AD28" s="132"/>
      <c r="AE28" s="132"/>
      <c r="AF28" s="132"/>
      <c r="AG28" s="132"/>
      <c r="AH28" s="137"/>
    </row>
    <row r="29" spans="1:36" x14ac:dyDescent="0.15">
      <c r="A29" s="80"/>
      <c r="B29" s="80"/>
      <c r="C29" s="80"/>
      <c r="D29" s="80"/>
      <c r="E29" s="95"/>
      <c r="G29" s="104"/>
      <c r="H29" s="104"/>
      <c r="I29" s="104"/>
      <c r="J29" s="113"/>
      <c r="K29" s="104"/>
      <c r="L29" s="104"/>
      <c r="M29" s="104"/>
      <c r="N29" s="104"/>
      <c r="O29" s="104"/>
      <c r="P29" s="110">
        <f t="shared" si="7"/>
        <v>17</v>
      </c>
      <c r="Q29" s="108" t="str">
        <f>IF(COUNTIF(割振単位期間!$A:$A,P29)&gt;0,"祝",TEXT(P29,"aaa"))</f>
        <v>火</v>
      </c>
      <c r="R29" s="111" t="str">
        <f>IF(COUNTIF(割振単位期間!$A:$A,P29)&gt;0,"",VLOOKUP(Q29,$A$13:$O$19,8,FALSE))</f>
        <v/>
      </c>
      <c r="S29" s="110">
        <f t="shared" si="9"/>
        <v>17</v>
      </c>
      <c r="T29" s="108" t="str">
        <f>IF(COUNTIF(割振単位期間!$A:$A,S29)&gt;0,"祝",TEXT(S29,"aaa"))</f>
        <v>火</v>
      </c>
      <c r="U29" s="10" t="str">
        <f>IF(COUNTIF($A$33:$A$36,S29)&gt;0,VLOOKUP(S29,$A$33:$O$36,8,FALSE),IF(COUNTIF($A$40:$B$43,S29)&gt;0,"",IF(COUNTIF(割振単位期間!$A:$A,S29)&gt;0,"",VLOOKUP(T29,$A$13:$O$19,8,FALSE))))</f>
        <v/>
      </c>
      <c r="V29" s="104"/>
      <c r="X29" s="131"/>
      <c r="Y29" s="132"/>
      <c r="Z29" s="130"/>
      <c r="AA29" s="130"/>
      <c r="AB29" s="130"/>
      <c r="AC29" s="130"/>
      <c r="AD29" s="132"/>
      <c r="AE29" s="132"/>
      <c r="AF29" s="132"/>
      <c r="AG29" s="132"/>
      <c r="AH29" s="137"/>
    </row>
    <row r="30" spans="1:36" x14ac:dyDescent="0.15">
      <c r="A30" s="13"/>
      <c r="E30" s="96"/>
      <c r="G30" s="104"/>
      <c r="H30" s="104"/>
      <c r="I30" s="104"/>
      <c r="J30" s="113"/>
      <c r="K30" s="104"/>
      <c r="L30" s="104"/>
      <c r="M30" s="104"/>
      <c r="N30" s="104"/>
      <c r="O30" s="104"/>
      <c r="P30" s="110">
        <f t="shared" si="7"/>
        <v>18</v>
      </c>
      <c r="Q30" s="108" t="str">
        <f>IF(COUNTIF(割振単位期間!$A:$A,P30)&gt;0,"祝",TEXT(P30,"aaa"))</f>
        <v>水</v>
      </c>
      <c r="R30" s="111" t="str">
        <f>IF(COUNTIF(割振単位期間!$A:$A,P30)&gt;0,"",VLOOKUP(Q30,$A$13:$O$19,8,FALSE))</f>
        <v/>
      </c>
      <c r="S30" s="110">
        <f t="shared" si="9"/>
        <v>18</v>
      </c>
      <c r="T30" s="108" t="str">
        <f>IF(COUNTIF(割振単位期間!$A:$A,S30)&gt;0,"祝",TEXT(S30,"aaa"))</f>
        <v>水</v>
      </c>
      <c r="U30" s="10" t="str">
        <f>IF(COUNTIF($A$33:$A$36,S30)&gt;0,VLOOKUP(S30,$A$33:$O$36,8,FALSE),IF(COUNTIF($A$40:$B$43,S30)&gt;0,"",IF(COUNTIF(割振単位期間!$A:$A,S30)&gt;0,"",VLOOKUP(T30,$A$13:$O$19,8,FALSE))))</f>
        <v/>
      </c>
      <c r="V30" s="104"/>
      <c r="X30" s="131"/>
      <c r="Y30" s="132"/>
      <c r="Z30" s="145"/>
      <c r="AA30" s="132"/>
      <c r="AB30" s="132"/>
      <c r="AC30" s="132"/>
      <c r="AD30" s="132"/>
      <c r="AE30" s="132"/>
      <c r="AF30" s="132"/>
      <c r="AG30" s="132"/>
      <c r="AH30" s="137"/>
    </row>
    <row r="31" spans="1:36" ht="18.75" customHeight="1" x14ac:dyDescent="0.15">
      <c r="A31" s="81" t="s">
        <v>42</v>
      </c>
      <c r="B31" s="122"/>
      <c r="D31" s="112"/>
      <c r="E31" s="112"/>
      <c r="F31" s="112"/>
      <c r="G31" s="112"/>
      <c r="H31" s="112"/>
      <c r="I31" s="112"/>
      <c r="J31" s="113"/>
      <c r="K31" s="112"/>
      <c r="L31" s="117"/>
      <c r="M31" s="112"/>
      <c r="N31" s="118"/>
      <c r="O31" s="117"/>
      <c r="P31" s="110">
        <f t="shared" si="7"/>
        <v>19</v>
      </c>
      <c r="Q31" s="108" t="str">
        <f>IF(COUNTIF(割振単位期間!$A:$A,P31)&gt;0,"祝",TEXT(P31,"aaa"))</f>
        <v>木</v>
      </c>
      <c r="R31" s="111" t="str">
        <f>IF(COUNTIF(割振単位期間!$A:$A,P31)&gt;0,"",VLOOKUP(Q31,$A$13:$O$19,8,FALSE))</f>
        <v/>
      </c>
      <c r="S31" s="110">
        <f t="shared" si="9"/>
        <v>19</v>
      </c>
      <c r="T31" s="108" t="str">
        <f>IF(COUNTIF(割振単位期間!$A:$A,S31)&gt;0,"祝",TEXT(S31,"aaa"))</f>
        <v>木</v>
      </c>
      <c r="U31" s="10" t="str">
        <f>IF(COUNTIF($A$33:$A$36,S31)&gt;0,VLOOKUP(S31,$A$33:$O$36,8,FALSE),IF(COUNTIF($A$40:$B$43,S31)&gt;0,"",IF(COUNTIF(割振単位期間!$A:$A,S31)&gt;0,"",VLOOKUP(T31,$A$13:$O$19,8,FALSE))))</f>
        <v/>
      </c>
      <c r="V31" s="121"/>
      <c r="W31" s="121"/>
      <c r="X31" s="131"/>
      <c r="Y31" s="132"/>
      <c r="Z31" s="81" t="s">
        <v>42</v>
      </c>
      <c r="AA31" s="81"/>
      <c r="AB31" s="132"/>
      <c r="AC31" s="132"/>
      <c r="AD31" s="132"/>
      <c r="AE31" s="132"/>
      <c r="AF31" s="132"/>
      <c r="AG31" s="132"/>
      <c r="AH31" s="132"/>
      <c r="AI31" s="3"/>
    </row>
    <row r="32" spans="1:36" ht="16.5" x14ac:dyDescent="0.15">
      <c r="A32" s="41" t="s">
        <v>43</v>
      </c>
      <c r="B32" s="123" t="s">
        <v>105</v>
      </c>
      <c r="C32" s="123"/>
      <c r="D32" s="123"/>
      <c r="E32" s="123" t="s">
        <v>106</v>
      </c>
      <c r="F32" s="123"/>
      <c r="G32" s="123"/>
      <c r="H32" s="41" t="s">
        <v>21</v>
      </c>
      <c r="J32" s="119"/>
      <c r="K32" s="120"/>
      <c r="L32" s="120"/>
      <c r="M32" s="120"/>
      <c r="N32" s="120"/>
      <c r="O32" s="120"/>
      <c r="P32" s="110">
        <f t="shared" si="7"/>
        <v>20</v>
      </c>
      <c r="Q32" s="108" t="str">
        <f>IF(COUNTIF(割振単位期間!$A:$A,P32)&gt;0,"祝",TEXT(P32,"aaa"))</f>
        <v>金</v>
      </c>
      <c r="R32" s="111" t="str">
        <f>IF(COUNTIF(割振単位期間!$A:$A,P32)&gt;0,"",VLOOKUP(Q32,$A$13:$O$19,8,FALSE))</f>
        <v/>
      </c>
      <c r="S32" s="110">
        <f t="shared" si="9"/>
        <v>20</v>
      </c>
      <c r="T32" s="108" t="str">
        <f>IF(COUNTIF(割振単位期間!$A:$A,S32)&gt;0,"祝",TEXT(S32,"aaa"))</f>
        <v>金</v>
      </c>
      <c r="U32" s="10" t="str">
        <f>IF(COUNTIF($A$33:$A$36,S32)&gt;0,VLOOKUP(S32,$A$33:$O$36,8,FALSE),IF(COUNTIF($A$40:$B$43,S32)&gt;0,"",IF(COUNTIF(割振単位期間!$A:$A,S32)&gt;0,"",VLOOKUP(T32,$A$13:$O$19,8,FALSE))))</f>
        <v/>
      </c>
      <c r="X32" s="131"/>
      <c r="Y32" s="132"/>
      <c r="Z32" s="2" t="s">
        <v>44</v>
      </c>
      <c r="AA32" s="116" t="s">
        <v>105</v>
      </c>
      <c r="AB32" s="115"/>
      <c r="AC32" s="114"/>
      <c r="AD32" s="123" t="s">
        <v>106</v>
      </c>
      <c r="AE32" s="123"/>
      <c r="AF32" s="123"/>
      <c r="AG32" s="2" t="s">
        <v>24</v>
      </c>
      <c r="AH32" s="137"/>
    </row>
    <row r="33" spans="1:34" x14ac:dyDescent="0.15">
      <c r="A33" s="14"/>
      <c r="B33" s="11"/>
      <c r="C33" s="12" t="s">
        <v>26</v>
      </c>
      <c r="D33" s="11"/>
      <c r="E33" s="11"/>
      <c r="F33" s="12" t="s">
        <v>26</v>
      </c>
      <c r="G33" s="11"/>
      <c r="H33" s="12" t="str">
        <f t="shared" ref="H33" si="11">IF(G33-E33+D33-B33=0,"",G33-E33+D33-B33)</f>
        <v/>
      </c>
      <c r="J33" s="7" t="str">
        <f>IF(B33="","",TEXT(B33,"hh:mm"))</f>
        <v/>
      </c>
      <c r="K33" s="8" t="str">
        <f>IF(D33="","",(TEXT(D33,"hh:mm")))</f>
        <v/>
      </c>
      <c r="L33" s="8" t="str">
        <f>IF(E33="","",TEXT(E33,"hh:mm"))</f>
        <v/>
      </c>
      <c r="M33" s="8" t="str">
        <f>IF(G33="","",TEXT(G33,"hh:mm"))</f>
        <v/>
      </c>
      <c r="N33" s="8" t="str">
        <f>IF(J33="","",J33&amp;"～")&amp;IF(K33="","",K33&amp;"  ")&amp;IF(L33="","",L33&amp;"～")&amp;IF(M33="","",M33)</f>
        <v/>
      </c>
      <c r="O33" s="8" t="str">
        <f>TEXT(H33,"hh:mm")</f>
        <v/>
      </c>
      <c r="P33" s="110">
        <f t="shared" si="7"/>
        <v>21</v>
      </c>
      <c r="Q33" s="108" t="str">
        <f>IF(COUNTIF(割振単位期間!$A:$A,P33)&gt;0,"祝",TEXT(P33,"aaa"))</f>
        <v>土</v>
      </c>
      <c r="R33" s="111" t="str">
        <f>IF(COUNTIF(割振単位期間!$A:$A,P33)&gt;0,"",VLOOKUP(Q33,$A$13:$O$19,8,FALSE))</f>
        <v/>
      </c>
      <c r="S33" s="110">
        <f t="shared" si="9"/>
        <v>21</v>
      </c>
      <c r="T33" s="108" t="str">
        <f>IF(COUNTIF(割振単位期間!$A:$A,S33)&gt;0,"祝",TEXT(S33,"aaa"))</f>
        <v>土</v>
      </c>
      <c r="U33" s="10" t="str">
        <f>IF(COUNTIF($A$33:$A$36,S33)&gt;0,VLOOKUP(S33,$A$33:$O$36,8,FALSE),IF(COUNTIF($A$40:$B$43,S33)&gt;0,"",IF(COUNTIF(割振単位期間!$A:$A,S33)&gt;0,"",VLOOKUP(T33,$A$13:$O$19,8,FALSE))))</f>
        <v/>
      </c>
      <c r="X33" s="131"/>
      <c r="Y33" s="132"/>
      <c r="Z33" s="126">
        <v>44907</v>
      </c>
      <c r="AA33" s="124">
        <v>0.39583333333333331</v>
      </c>
      <c r="AB33" s="12" t="s">
        <v>26</v>
      </c>
      <c r="AC33" s="124">
        <v>0.5</v>
      </c>
      <c r="AD33" s="124">
        <v>0.54166666666666663</v>
      </c>
      <c r="AE33" s="12" t="s">
        <v>26</v>
      </c>
      <c r="AF33" s="124">
        <v>0.76041666666666663</v>
      </c>
      <c r="AG33" s="12">
        <f t="shared" ref="AG33:AG36" si="12">IF(AF33-AD33+AC33-AA33=0,"",AF33-AD33+AC33-AA33)</f>
        <v>0.32291666666666669</v>
      </c>
      <c r="AH33" s="137"/>
    </row>
    <row r="34" spans="1:34" x14ac:dyDescent="0.15">
      <c r="A34" s="29"/>
      <c r="B34" s="11"/>
      <c r="C34" s="12" t="s">
        <v>26</v>
      </c>
      <c r="D34" s="11"/>
      <c r="E34" s="11"/>
      <c r="F34" s="12" t="s">
        <v>26</v>
      </c>
      <c r="G34" s="11"/>
      <c r="H34" s="12" t="str">
        <f t="shared" ref="H34:H36" si="13">IF(G34-E34+D34-B34=0,"",G34-E34+D34-B34)</f>
        <v/>
      </c>
      <c r="J34" s="7" t="str">
        <f>IF(B34="","",TEXT(B34,"hh:mm"))</f>
        <v/>
      </c>
      <c r="K34" s="8" t="str">
        <f>IF(D34="","",(TEXT(D34,"hh:mm")))</f>
        <v/>
      </c>
      <c r="L34" s="8" t="str">
        <f t="shared" ref="L34:L36" si="14">IF(E34="","",TEXT(E34,"hh:mm"))</f>
        <v/>
      </c>
      <c r="M34" s="8" t="str">
        <f t="shared" ref="M34:M36" si="15">IF(G34="","",TEXT(G34,"hh:mm"))</f>
        <v/>
      </c>
      <c r="N34" s="8" t="str">
        <f t="shared" ref="N34:N36" si="16">IF(J34="","",J34&amp;"～")&amp;IF(K34="","",K34&amp;"  ")&amp;IF(L34="","",L34&amp;"～")&amp;IF(M34="","",M34)</f>
        <v/>
      </c>
      <c r="O34" s="8" t="str">
        <f t="shared" ref="O34:O36" si="17">TEXT(H34,"hh:mm")</f>
        <v/>
      </c>
      <c r="P34" s="110">
        <f t="shared" si="7"/>
        <v>22</v>
      </c>
      <c r="Q34" s="108" t="str">
        <f>IF(COUNTIF(割振単位期間!$A:$A,P34)&gt;0,"祝",TEXT(P34,"aaa"))</f>
        <v>日</v>
      </c>
      <c r="R34" s="111" t="str">
        <f>IF(COUNTIF(割振単位期間!$A:$A,P34)&gt;0,"",VLOOKUP(Q34,$A$13:$O$19,8,FALSE))</f>
        <v/>
      </c>
      <c r="S34" s="110">
        <f t="shared" si="9"/>
        <v>22</v>
      </c>
      <c r="T34" s="108" t="str">
        <f>IF(COUNTIF(割振単位期間!$A:$A,S34)&gt;0,"祝",TEXT(S34,"aaa"))</f>
        <v>日</v>
      </c>
      <c r="U34" s="10" t="str">
        <f>IF(COUNTIF($A$33:$A$36,S34)&gt;0,VLOOKUP(S34,$A$33:$O$36,8,FALSE),IF(COUNTIF($A$40:$B$43,S34)&gt;0,"",IF(COUNTIF(割振単位期間!$A:$A,S34)&gt;0,"",VLOOKUP(T34,$A$13:$O$19,8,FALSE))))</f>
        <v/>
      </c>
      <c r="X34" s="131"/>
      <c r="Y34" s="132"/>
      <c r="Z34" s="126">
        <v>44913</v>
      </c>
      <c r="AA34" s="124">
        <v>0.35416666666666669</v>
      </c>
      <c r="AB34" s="12" t="s">
        <v>26</v>
      </c>
      <c r="AC34" s="124">
        <v>0.5</v>
      </c>
      <c r="AD34" s="124">
        <v>0.54166666666666663</v>
      </c>
      <c r="AE34" s="12" t="s">
        <v>26</v>
      </c>
      <c r="AF34" s="124">
        <v>0.71875</v>
      </c>
      <c r="AG34" s="12">
        <f t="shared" si="12"/>
        <v>0.32291666666666669</v>
      </c>
      <c r="AH34" s="137"/>
    </row>
    <row r="35" spans="1:34" x14ac:dyDescent="0.15">
      <c r="A35" s="29"/>
      <c r="B35" s="11"/>
      <c r="C35" s="12" t="s">
        <v>26</v>
      </c>
      <c r="D35" s="11"/>
      <c r="E35" s="11"/>
      <c r="F35" s="12" t="s">
        <v>26</v>
      </c>
      <c r="G35" s="11"/>
      <c r="H35" s="12" t="str">
        <f t="shared" si="13"/>
        <v/>
      </c>
      <c r="J35" s="7" t="str">
        <f>IF(B35="","",TEXT(B35,"hh:mm"))</f>
        <v/>
      </c>
      <c r="K35" s="8" t="str">
        <f>IF(D35="","",(TEXT(D35,"hh:mm")))</f>
        <v/>
      </c>
      <c r="L35" s="8" t="str">
        <f t="shared" si="14"/>
        <v/>
      </c>
      <c r="M35" s="8" t="str">
        <f t="shared" si="15"/>
        <v/>
      </c>
      <c r="N35" s="8" t="str">
        <f t="shared" si="16"/>
        <v/>
      </c>
      <c r="O35" s="8" t="str">
        <f t="shared" si="17"/>
        <v/>
      </c>
      <c r="P35" s="110">
        <f t="shared" si="7"/>
        <v>23</v>
      </c>
      <c r="Q35" s="108" t="str">
        <f>IF(COUNTIF(割振単位期間!$A:$A,P35)&gt;0,"祝",TEXT(P35,"aaa"))</f>
        <v>月</v>
      </c>
      <c r="R35" s="111" t="str">
        <f>IF(COUNTIF(割振単位期間!$A:$A,P35)&gt;0,"",VLOOKUP(Q35,$A$13:$O$19,8,FALSE))</f>
        <v/>
      </c>
      <c r="S35" s="110">
        <f t="shared" si="9"/>
        <v>23</v>
      </c>
      <c r="T35" s="108" t="str">
        <f>IF(COUNTIF(割振単位期間!$A:$A,S35)&gt;0,"祝",TEXT(S35,"aaa"))</f>
        <v>月</v>
      </c>
      <c r="U35" s="10" t="str">
        <f>IF(COUNTIF($A$33:$A$36,S35)&gt;0,VLOOKUP(S35,$A$33:$O$36,8,FALSE),IF(COUNTIF($A$40:$B$43,S35)&gt;0,"",IF(COUNTIF(割振単位期間!$A:$A,S35)&gt;0,"",VLOOKUP(T35,$A$13:$O$19,8,FALSE))))</f>
        <v/>
      </c>
      <c r="X35" s="131"/>
      <c r="Y35" s="132"/>
      <c r="Z35" s="29"/>
      <c r="AA35" s="11"/>
      <c r="AB35" s="12" t="s">
        <v>26</v>
      </c>
      <c r="AC35" s="11"/>
      <c r="AD35" s="11"/>
      <c r="AE35" s="12" t="s">
        <v>26</v>
      </c>
      <c r="AF35" s="11"/>
      <c r="AG35" s="12" t="str">
        <f t="shared" si="12"/>
        <v/>
      </c>
      <c r="AH35" s="137"/>
    </row>
    <row r="36" spans="1:34" x14ac:dyDescent="0.15">
      <c r="A36" s="29"/>
      <c r="B36" s="30"/>
      <c r="C36" s="12" t="s">
        <v>26</v>
      </c>
      <c r="D36" s="30"/>
      <c r="E36" s="30"/>
      <c r="F36" s="12" t="s">
        <v>26</v>
      </c>
      <c r="G36" s="30"/>
      <c r="H36" s="12" t="str">
        <f t="shared" si="13"/>
        <v/>
      </c>
      <c r="J36" s="7" t="str">
        <f>IF(B36="","",TEXT(B36,"hh:mm"))</f>
        <v/>
      </c>
      <c r="K36" s="8" t="str">
        <f>IF(D36="","",(TEXT(D36,"hh:mm")))</f>
        <v/>
      </c>
      <c r="L36" s="8" t="str">
        <f t="shared" si="14"/>
        <v/>
      </c>
      <c r="M36" s="8" t="str">
        <f t="shared" si="15"/>
        <v/>
      </c>
      <c r="N36" s="8" t="str">
        <f t="shared" si="16"/>
        <v/>
      </c>
      <c r="O36" s="8" t="str">
        <f t="shared" si="17"/>
        <v/>
      </c>
      <c r="P36" s="110">
        <f t="shared" si="7"/>
        <v>24</v>
      </c>
      <c r="Q36" s="108" t="str">
        <f>IF(COUNTIF(割振単位期間!$A:$A,P36)&gt;0,"祝",TEXT(P36,"aaa"))</f>
        <v>火</v>
      </c>
      <c r="R36" s="111" t="str">
        <f>IF(COUNTIF(割振単位期間!$A:$A,P36)&gt;0,"",VLOOKUP(Q36,$A$13:$O$19,8,FALSE))</f>
        <v/>
      </c>
      <c r="S36" s="110">
        <f t="shared" si="9"/>
        <v>24</v>
      </c>
      <c r="T36" s="108" t="str">
        <f>IF(COUNTIF(割振単位期間!$A:$A,S36)&gt;0,"祝",TEXT(S36,"aaa"))</f>
        <v>火</v>
      </c>
      <c r="U36" s="10" t="str">
        <f>IF(COUNTIF($A$33:$A$36,S36)&gt;0,VLOOKUP(S36,$A$33:$O$36,8,FALSE),IF(COUNTIF($A$40:$B$43,S36)&gt;0,"",IF(COUNTIF(割振単位期間!$A:$A,S36)&gt;0,"",VLOOKUP(T36,$A$13:$O$19,8,FALSE))))</f>
        <v/>
      </c>
      <c r="X36" s="131"/>
      <c r="Y36" s="132"/>
      <c r="Z36" s="29"/>
      <c r="AA36" s="30"/>
      <c r="AB36" s="12" t="s">
        <v>26</v>
      </c>
      <c r="AC36" s="30"/>
      <c r="AD36" s="30"/>
      <c r="AE36" s="12" t="s">
        <v>26</v>
      </c>
      <c r="AF36" s="30"/>
      <c r="AG36" s="12" t="str">
        <f t="shared" si="12"/>
        <v/>
      </c>
      <c r="AH36" s="137"/>
    </row>
    <row r="37" spans="1:34" x14ac:dyDescent="0.15">
      <c r="J37" s="3" t="str">
        <f>TEXT(B8,"ggge年m月d日")</f>
        <v>明治33年1月0日</v>
      </c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4"/>
      <c r="X37" s="131"/>
      <c r="Y37" s="132"/>
      <c r="Z37" s="132"/>
      <c r="AA37" s="132"/>
      <c r="AB37" s="132"/>
      <c r="AC37" s="132"/>
      <c r="AD37" s="132"/>
      <c r="AE37" s="132"/>
      <c r="AF37" s="132"/>
      <c r="AG37" s="132"/>
      <c r="AH37" s="137"/>
    </row>
    <row r="38" spans="1:34" ht="15" thickBot="1" x14ac:dyDescent="0.2">
      <c r="J38" s="3"/>
      <c r="K38" s="108"/>
      <c r="L38" s="108"/>
      <c r="M38" s="108"/>
      <c r="N38" s="108"/>
      <c r="O38" s="108"/>
      <c r="P38" s="110">
        <f>P36+1</f>
        <v>25</v>
      </c>
      <c r="Q38" s="108" t="str">
        <f>IF(COUNTIF(割振単位期間!$A:$A,P38)&gt;0,"祝",TEXT(P38,"aaa"))</f>
        <v>水</v>
      </c>
      <c r="R38" s="111" t="str">
        <f>IF(COUNTIF(割振単位期間!$A:$A,P38)&gt;0,"",VLOOKUP(Q38,$A$13:$O$19,8,FALSE))</f>
        <v/>
      </c>
      <c r="S38" s="110">
        <f>S36+1</f>
        <v>25</v>
      </c>
      <c r="T38" s="108" t="str">
        <f>IF(COUNTIF(割振単位期間!$A:$A,S38)&gt;0,"祝",TEXT(S38,"aaa"))</f>
        <v>水</v>
      </c>
      <c r="U38" s="10" t="str">
        <f>IF(COUNTIF($A$33:$A$36,S38)&gt;0,VLOOKUP(S38,$A$33:$O$36,8,FALSE),IF(COUNTIF($A$40:$B$43,S38)&gt;0,"",IF(COUNTIF(割振単位期間!$A:$A,S38)&gt;0,"",VLOOKUP(T38,$A$13:$O$19,8,FALSE))))</f>
        <v/>
      </c>
      <c r="X38" s="131"/>
      <c r="Y38" s="132"/>
      <c r="Z38" s="132"/>
      <c r="AA38" s="132"/>
      <c r="AB38" s="132"/>
      <c r="AC38" s="132"/>
      <c r="AD38" s="132"/>
      <c r="AE38" s="132"/>
      <c r="AF38" s="132"/>
      <c r="AG38" s="132"/>
      <c r="AH38" s="137"/>
    </row>
    <row r="39" spans="1:34" ht="17.25" customHeight="1" x14ac:dyDescent="0.15">
      <c r="A39" s="82" t="s">
        <v>45</v>
      </c>
      <c r="B39" s="82"/>
      <c r="D39" s="70" t="s">
        <v>46</v>
      </c>
      <c r="E39" s="71"/>
      <c r="J39" s="3"/>
      <c r="K39" s="108"/>
      <c r="L39" s="108"/>
      <c r="M39" s="108"/>
      <c r="N39" s="108"/>
      <c r="O39" s="108"/>
      <c r="P39" s="110">
        <f t="shared" si="7"/>
        <v>26</v>
      </c>
      <c r="Q39" s="108" t="str">
        <f>IF(COUNTIF(割振単位期間!$A:$A,P39)&gt;0,"祝",TEXT(P39,"aaa"))</f>
        <v>木</v>
      </c>
      <c r="R39" s="111" t="str">
        <f>IF(COUNTIF(割振単位期間!$A:$A,P39)&gt;0,"",VLOOKUP(Q39,$A$13:$O$19,8,FALSE))</f>
        <v/>
      </c>
      <c r="S39" s="110">
        <f t="shared" si="9"/>
        <v>26</v>
      </c>
      <c r="T39" s="108" t="str">
        <f>IF(COUNTIF(割振単位期間!$A:$A,S39)&gt;0,"祝",TEXT(S39,"aaa"))</f>
        <v>木</v>
      </c>
      <c r="U39" s="10" t="str">
        <f>IF(COUNTIF($A$33:$A$36,S39)&gt;0,VLOOKUP(S39,$A$33:$O$36,8,FALSE),IF(COUNTIF($A$40:$B$43,S39)&gt;0,"",IF(COUNTIF(割振単位期間!$A:$A,S39)&gt;0,"",VLOOKUP(T39,$A$13:$O$19,8,FALSE))))</f>
        <v/>
      </c>
      <c r="X39" s="131"/>
      <c r="Y39" s="132"/>
      <c r="Z39" s="82" t="s">
        <v>45</v>
      </c>
      <c r="AA39" s="82"/>
      <c r="AB39" s="132"/>
      <c r="AC39" s="141" t="s">
        <v>46</v>
      </c>
      <c r="AD39" s="142"/>
      <c r="AE39" s="132"/>
      <c r="AF39" s="132"/>
      <c r="AG39" s="132"/>
      <c r="AH39" s="137"/>
    </row>
    <row r="40" spans="1:34" ht="15" thickBot="1" x14ac:dyDescent="0.2">
      <c r="A40" s="74"/>
      <c r="B40" s="75"/>
      <c r="D40" s="72">
        <f>U41-R41</f>
        <v>0</v>
      </c>
      <c r="E40" s="73"/>
      <c r="J40" s="3"/>
      <c r="K40" s="108"/>
      <c r="L40" s="108"/>
      <c r="M40" s="108"/>
      <c r="N40" s="108"/>
      <c r="O40" s="108"/>
      <c r="P40" s="110">
        <f t="shared" si="7"/>
        <v>27</v>
      </c>
      <c r="Q40" s="108" t="str">
        <f>IF(COUNTIF(割振単位期間!$A:$A,P40)&gt;0,"祝",TEXT(P40,"aaa"))</f>
        <v>金</v>
      </c>
      <c r="R40" s="111" t="str">
        <f>IF(COUNTIF(割振単位期間!$A:$A,P40)&gt;0,"",VLOOKUP(Q40,$A$13:$O$19,8,FALSE))</f>
        <v/>
      </c>
      <c r="S40" s="110">
        <f t="shared" si="9"/>
        <v>27</v>
      </c>
      <c r="T40" s="108" t="str">
        <f>IF(COUNTIF(割振単位期間!$A:$A,S40)&gt;0,"祝",TEXT(S40,"aaa"))</f>
        <v>金</v>
      </c>
      <c r="U40" s="10" t="str">
        <f>IF(COUNTIF($A$33:$A$36,S40)&gt;0,VLOOKUP(S40,$A$33:$O$36,8,FALSE),IF(COUNTIF($A$40:$B$43,S40)&gt;0,"",IF(COUNTIF(割振単位期間!$A:$A,S40)&gt;0,"",VLOOKUP(T40,$A$13:$O$19,8,FALSE))))</f>
        <v/>
      </c>
      <c r="X40" s="131"/>
      <c r="Y40" s="132"/>
      <c r="Z40" s="127">
        <v>44914</v>
      </c>
      <c r="AA40" s="128"/>
      <c r="AB40" s="132"/>
      <c r="AC40" s="143">
        <f>AT41-AQ41</f>
        <v>0</v>
      </c>
      <c r="AD40" s="144"/>
      <c r="AE40" s="132"/>
      <c r="AF40" s="132"/>
      <c r="AG40" s="132"/>
      <c r="AH40" s="137"/>
    </row>
    <row r="41" spans="1:34" ht="15" thickBot="1" x14ac:dyDescent="0.2">
      <c r="A41" s="74"/>
      <c r="B41" s="75"/>
      <c r="J41" s="15"/>
      <c r="K41" s="16"/>
      <c r="L41" s="16"/>
      <c r="M41" s="16"/>
      <c r="N41" s="16"/>
      <c r="O41" s="16"/>
      <c r="P41" s="16"/>
      <c r="Q41" s="16"/>
      <c r="R41" s="17">
        <f>SUM(R12:R40)</f>
        <v>0</v>
      </c>
      <c r="S41" s="16"/>
      <c r="T41" s="16"/>
      <c r="U41" s="18">
        <f>SUM(U12:U40)</f>
        <v>0</v>
      </c>
      <c r="X41" s="131"/>
      <c r="Y41" s="132"/>
      <c r="Z41" s="74"/>
      <c r="AA41" s="75"/>
      <c r="AB41" s="132"/>
      <c r="AC41" s="132"/>
      <c r="AD41" s="132"/>
      <c r="AE41" s="132"/>
      <c r="AF41" s="132"/>
      <c r="AG41" s="132"/>
      <c r="AH41" s="137"/>
    </row>
    <row r="42" spans="1:34" x14ac:dyDescent="0.15">
      <c r="A42" s="74"/>
      <c r="B42" s="75"/>
      <c r="X42" s="131"/>
      <c r="Y42" s="132"/>
      <c r="Z42" s="74"/>
      <c r="AA42" s="75"/>
      <c r="AB42" s="132"/>
      <c r="AC42" s="132"/>
      <c r="AD42" s="132"/>
      <c r="AE42" s="132"/>
      <c r="AF42" s="132"/>
      <c r="AG42" s="132"/>
      <c r="AH42" s="137"/>
    </row>
    <row r="43" spans="1:34" x14ac:dyDescent="0.15">
      <c r="A43" s="74"/>
      <c r="B43" s="75"/>
      <c r="X43" s="131"/>
      <c r="Y43" s="132"/>
      <c r="Z43" s="74"/>
      <c r="AA43" s="75"/>
      <c r="AB43" s="132"/>
      <c r="AC43" s="132"/>
      <c r="AD43" s="132"/>
      <c r="AE43" s="132"/>
      <c r="AF43" s="132"/>
      <c r="AG43" s="132"/>
      <c r="AH43" s="137"/>
    </row>
    <row r="44" spans="1:34" ht="15" thickBot="1" x14ac:dyDescent="0.2">
      <c r="X44" s="133"/>
      <c r="Y44" s="134"/>
      <c r="Z44" s="134"/>
      <c r="AA44" s="134"/>
      <c r="AB44" s="134"/>
      <c r="AC44" s="134"/>
      <c r="AD44" s="134"/>
      <c r="AE44" s="134"/>
      <c r="AF44" s="134"/>
      <c r="AG44" s="134"/>
      <c r="AH44" s="140"/>
    </row>
  </sheetData>
  <mergeCells count="35">
    <mergeCell ref="X1:Y3"/>
    <mergeCell ref="Z42:AA42"/>
    <mergeCell ref="Z43:AA43"/>
    <mergeCell ref="Z39:AA39"/>
    <mergeCell ref="AC39:AD39"/>
    <mergeCell ref="Z40:AA40"/>
    <mergeCell ref="AC40:AD40"/>
    <mergeCell ref="Z41:AA41"/>
    <mergeCell ref="Z21:AB21"/>
    <mergeCell ref="Z22:AC29"/>
    <mergeCell ref="AA12:AC12"/>
    <mergeCell ref="AD12:AF12"/>
    <mergeCell ref="Z31:AA31"/>
    <mergeCell ref="AA32:AC32"/>
    <mergeCell ref="AD32:AF32"/>
    <mergeCell ref="AE22:AF22"/>
    <mergeCell ref="AE23:AF23"/>
    <mergeCell ref="V31:W31"/>
    <mergeCell ref="A40:B40"/>
    <mergeCell ref="A41:B41"/>
    <mergeCell ref="B32:D32"/>
    <mergeCell ref="E32:G32"/>
    <mergeCell ref="A42:B42"/>
    <mergeCell ref="A43:B43"/>
    <mergeCell ref="A21:C21"/>
    <mergeCell ref="A22:D29"/>
    <mergeCell ref="A31:B31"/>
    <mergeCell ref="A39:B39"/>
    <mergeCell ref="J2:U6"/>
    <mergeCell ref="P11:R11"/>
    <mergeCell ref="S11:U11"/>
    <mergeCell ref="D39:E39"/>
    <mergeCell ref="D40:E40"/>
    <mergeCell ref="B12:D12"/>
    <mergeCell ref="E12:G12"/>
  </mergeCells>
  <phoneticPr fontId="1"/>
  <conditionalFormatting sqref="D40:E40">
    <cfRule type="expression" dxfId="1" priority="3">
      <formula>$D$40&lt;&gt;0</formula>
    </cfRule>
  </conditionalFormatting>
  <conditionalFormatting sqref="AC40:AD40">
    <cfRule type="expression" dxfId="0" priority="1">
      <formula>$D$40&lt;&gt;0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E5C26-BA92-454A-A5C0-A7B16B586325}">
  <dimension ref="A1"/>
  <sheetViews>
    <sheetView topLeftCell="A19" workbookViewId="0"/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59"/>
  <sheetViews>
    <sheetView workbookViewId="0"/>
  </sheetViews>
  <sheetFormatPr defaultRowHeight="13.5" x14ac:dyDescent="0.15"/>
  <cols>
    <col min="1" max="1" width="19" style="36" bestFit="1" customWidth="1"/>
    <col min="2" max="2" width="13" bestFit="1" customWidth="1"/>
    <col min="3" max="3" width="9" bestFit="1" customWidth="1"/>
    <col min="4" max="4" width="19.25" bestFit="1" customWidth="1"/>
    <col min="5" max="7" width="19" customWidth="1"/>
    <col min="8" max="8" width="19.25" bestFit="1" customWidth="1"/>
    <col min="9" max="9" width="9" bestFit="1" customWidth="1"/>
    <col min="10" max="10" width="9.5" bestFit="1" customWidth="1"/>
  </cols>
  <sheetData>
    <row r="1" spans="1:10" x14ac:dyDescent="0.15">
      <c r="A1" s="36" t="s">
        <v>75</v>
      </c>
      <c r="B1" t="s">
        <v>76</v>
      </c>
      <c r="C1" t="s">
        <v>77</v>
      </c>
      <c r="D1" t="s">
        <v>78</v>
      </c>
      <c r="E1" t="s">
        <v>79</v>
      </c>
      <c r="F1" t="s">
        <v>79</v>
      </c>
      <c r="G1" t="s">
        <v>79</v>
      </c>
      <c r="H1" t="s">
        <v>80</v>
      </c>
      <c r="I1" t="s">
        <v>81</v>
      </c>
      <c r="J1" s="37">
        <v>42558</v>
      </c>
    </row>
    <row r="2" spans="1:10" x14ac:dyDescent="0.15">
      <c r="A2" s="36">
        <v>41275</v>
      </c>
      <c r="B2" t="s">
        <v>82</v>
      </c>
      <c r="C2" t="s">
        <v>68</v>
      </c>
      <c r="D2" s="36">
        <v>41266</v>
      </c>
      <c r="E2" s="36">
        <v>41273</v>
      </c>
      <c r="F2" s="36">
        <v>41280</v>
      </c>
      <c r="G2" s="36">
        <v>41287</v>
      </c>
      <c r="H2" s="36">
        <v>41293</v>
      </c>
    </row>
    <row r="3" spans="1:10" x14ac:dyDescent="0.15">
      <c r="A3" s="36">
        <v>41288</v>
      </c>
      <c r="B3" t="s">
        <v>83</v>
      </c>
      <c r="C3" t="s">
        <v>68</v>
      </c>
      <c r="D3" s="36">
        <v>41294</v>
      </c>
      <c r="E3" s="36">
        <v>41301</v>
      </c>
      <c r="F3" s="36">
        <v>41308</v>
      </c>
      <c r="G3" s="36">
        <v>41315</v>
      </c>
      <c r="H3" s="36">
        <v>41321</v>
      </c>
    </row>
    <row r="4" spans="1:10" x14ac:dyDescent="0.15">
      <c r="A4" s="36">
        <v>41316</v>
      </c>
      <c r="B4" t="s">
        <v>84</v>
      </c>
      <c r="C4" t="s">
        <v>68</v>
      </c>
      <c r="D4" s="36">
        <v>41322</v>
      </c>
      <c r="E4" s="36">
        <v>41329</v>
      </c>
      <c r="F4" s="36">
        <v>41336</v>
      </c>
      <c r="G4" s="36">
        <v>41343</v>
      </c>
      <c r="H4" s="36">
        <v>41349</v>
      </c>
    </row>
    <row r="5" spans="1:10" x14ac:dyDescent="0.15">
      <c r="A5" s="36">
        <v>41353</v>
      </c>
      <c r="B5" t="s">
        <v>85</v>
      </c>
      <c r="C5" t="s">
        <v>68</v>
      </c>
      <c r="D5" s="36">
        <v>41350</v>
      </c>
      <c r="E5" s="36">
        <v>41357</v>
      </c>
      <c r="F5" s="36">
        <v>41364</v>
      </c>
      <c r="G5" s="36">
        <v>41371</v>
      </c>
      <c r="H5" s="36">
        <v>41377</v>
      </c>
    </row>
    <row r="6" spans="1:10" x14ac:dyDescent="0.15">
      <c r="A6" s="36">
        <v>41393</v>
      </c>
      <c r="B6" t="s">
        <v>86</v>
      </c>
      <c r="C6" t="s">
        <v>68</v>
      </c>
      <c r="D6" s="36">
        <v>41378</v>
      </c>
      <c r="E6" s="36">
        <v>41385</v>
      </c>
      <c r="F6" s="36">
        <v>41392</v>
      </c>
      <c r="G6" s="36">
        <v>41399</v>
      </c>
      <c r="H6" s="36">
        <v>41405</v>
      </c>
    </row>
    <row r="7" spans="1:10" x14ac:dyDescent="0.15">
      <c r="A7" s="36">
        <v>41397</v>
      </c>
      <c r="B7" t="s">
        <v>87</v>
      </c>
      <c r="C7" t="s">
        <v>68</v>
      </c>
      <c r="D7" s="36">
        <v>41406</v>
      </c>
      <c r="E7" s="36">
        <v>41413</v>
      </c>
      <c r="F7" s="36">
        <v>41420</v>
      </c>
      <c r="G7" s="36">
        <v>41427</v>
      </c>
      <c r="H7" s="36">
        <v>41433</v>
      </c>
    </row>
    <row r="8" spans="1:10" x14ac:dyDescent="0.15">
      <c r="A8" s="36">
        <v>41398</v>
      </c>
      <c r="B8" t="s">
        <v>88</v>
      </c>
      <c r="C8" t="s">
        <v>68</v>
      </c>
      <c r="D8" s="36">
        <v>41434</v>
      </c>
      <c r="E8" s="36">
        <v>41441</v>
      </c>
      <c r="F8" s="36">
        <v>41448</v>
      </c>
      <c r="G8" s="36">
        <v>41455</v>
      </c>
      <c r="H8" s="36">
        <v>41461</v>
      </c>
    </row>
    <row r="9" spans="1:10" x14ac:dyDescent="0.15">
      <c r="A9" s="36">
        <v>41399</v>
      </c>
      <c r="B9" t="s">
        <v>89</v>
      </c>
      <c r="C9" t="s">
        <v>68</v>
      </c>
      <c r="D9" s="36">
        <v>41462</v>
      </c>
      <c r="E9" s="36">
        <v>41469</v>
      </c>
      <c r="F9" s="36">
        <v>41476</v>
      </c>
      <c r="G9" s="36">
        <v>41483</v>
      </c>
      <c r="H9" s="36">
        <v>41489</v>
      </c>
    </row>
    <row r="10" spans="1:10" x14ac:dyDescent="0.15">
      <c r="A10" s="36">
        <v>41400</v>
      </c>
      <c r="B10" t="s">
        <v>90</v>
      </c>
      <c r="C10" t="s">
        <v>68</v>
      </c>
      <c r="D10" s="36">
        <v>41490</v>
      </c>
      <c r="E10" s="36">
        <v>41497</v>
      </c>
      <c r="F10" s="36">
        <v>41504</v>
      </c>
      <c r="G10" s="36">
        <v>41511</v>
      </c>
      <c r="H10" s="36">
        <v>41517</v>
      </c>
    </row>
    <row r="11" spans="1:10" x14ac:dyDescent="0.15">
      <c r="A11" s="36">
        <v>41470</v>
      </c>
      <c r="B11" t="s">
        <v>91</v>
      </c>
      <c r="C11" t="s">
        <v>68</v>
      </c>
      <c r="D11" s="36">
        <v>41518</v>
      </c>
      <c r="E11" s="36">
        <v>41525</v>
      </c>
      <c r="F11" s="36">
        <v>41532</v>
      </c>
      <c r="G11" s="36">
        <v>41539</v>
      </c>
      <c r="H11" s="36">
        <v>41545</v>
      </c>
    </row>
    <row r="12" spans="1:10" x14ac:dyDescent="0.15">
      <c r="A12" s="36">
        <v>41533</v>
      </c>
      <c r="B12" t="s">
        <v>92</v>
      </c>
      <c r="C12" t="s">
        <v>68</v>
      </c>
      <c r="D12" s="36">
        <v>41546</v>
      </c>
      <c r="E12" s="36">
        <v>41553</v>
      </c>
      <c r="F12" s="36">
        <v>41560</v>
      </c>
      <c r="G12" s="36">
        <v>41567</v>
      </c>
      <c r="H12" s="36">
        <v>41573</v>
      </c>
    </row>
    <row r="13" spans="1:10" x14ac:dyDescent="0.15">
      <c r="A13" s="36">
        <v>41540</v>
      </c>
      <c r="B13" t="s">
        <v>93</v>
      </c>
      <c r="C13" t="s">
        <v>68</v>
      </c>
      <c r="D13" s="36">
        <v>41574</v>
      </c>
      <c r="E13" s="36">
        <v>41581</v>
      </c>
      <c r="F13" s="36">
        <v>41588</v>
      </c>
      <c r="G13" s="36">
        <v>41595</v>
      </c>
      <c r="H13" s="36">
        <v>41601</v>
      </c>
    </row>
    <row r="14" spans="1:10" x14ac:dyDescent="0.15">
      <c r="A14" s="36">
        <v>41561</v>
      </c>
      <c r="B14" t="s">
        <v>94</v>
      </c>
      <c r="C14" t="s">
        <v>68</v>
      </c>
      <c r="D14" s="36">
        <v>41602</v>
      </c>
      <c r="E14" s="36">
        <v>41609</v>
      </c>
      <c r="F14" s="36">
        <v>41616</v>
      </c>
      <c r="G14" s="36">
        <v>41623</v>
      </c>
      <c r="H14" s="36">
        <v>41629</v>
      </c>
    </row>
    <row r="15" spans="1:10" x14ac:dyDescent="0.15">
      <c r="A15" s="36">
        <v>41581</v>
      </c>
      <c r="B15" t="s">
        <v>95</v>
      </c>
      <c r="C15" t="s">
        <v>68</v>
      </c>
      <c r="D15" s="36">
        <v>41630</v>
      </c>
      <c r="E15" s="36">
        <v>41637</v>
      </c>
      <c r="F15" s="36">
        <v>41644</v>
      </c>
      <c r="G15" s="36">
        <v>41651</v>
      </c>
      <c r="H15" s="36">
        <v>41657</v>
      </c>
    </row>
    <row r="16" spans="1:10" x14ac:dyDescent="0.15">
      <c r="A16" s="36">
        <v>41582</v>
      </c>
      <c r="B16" t="s">
        <v>90</v>
      </c>
      <c r="C16" t="s">
        <v>68</v>
      </c>
      <c r="D16" s="36">
        <v>41658</v>
      </c>
      <c r="E16" s="36">
        <v>41665</v>
      </c>
      <c r="F16" s="36">
        <v>41672</v>
      </c>
      <c r="G16" s="36">
        <v>41679</v>
      </c>
      <c r="H16" s="36">
        <v>41685</v>
      </c>
    </row>
    <row r="17" spans="1:8" x14ac:dyDescent="0.15">
      <c r="A17" s="36">
        <v>41601</v>
      </c>
      <c r="B17" t="s">
        <v>96</v>
      </c>
      <c r="C17" t="s">
        <v>68</v>
      </c>
      <c r="D17" s="36">
        <v>41686</v>
      </c>
      <c r="E17" s="36">
        <v>41693</v>
      </c>
      <c r="F17" s="36">
        <v>41700</v>
      </c>
      <c r="G17" s="36">
        <v>41707</v>
      </c>
      <c r="H17" s="36">
        <v>41713</v>
      </c>
    </row>
    <row r="18" spans="1:8" x14ac:dyDescent="0.15">
      <c r="A18" s="36">
        <v>41631</v>
      </c>
      <c r="B18" t="s">
        <v>97</v>
      </c>
      <c r="C18" t="s">
        <v>68</v>
      </c>
      <c r="D18" s="36">
        <v>41714</v>
      </c>
      <c r="E18" s="36">
        <v>41721</v>
      </c>
      <c r="F18" s="36">
        <v>41728</v>
      </c>
      <c r="G18" s="36">
        <v>41735</v>
      </c>
      <c r="H18" s="36">
        <v>41741</v>
      </c>
    </row>
    <row r="19" spans="1:8" x14ac:dyDescent="0.15">
      <c r="A19" s="36">
        <v>41640</v>
      </c>
      <c r="B19" t="s">
        <v>82</v>
      </c>
      <c r="C19" t="s">
        <v>68</v>
      </c>
      <c r="D19" s="36">
        <v>41742</v>
      </c>
      <c r="E19" s="36">
        <v>41749</v>
      </c>
      <c r="F19" s="36">
        <v>41756</v>
      </c>
      <c r="G19" s="36">
        <v>41763</v>
      </c>
      <c r="H19" s="36">
        <v>41769</v>
      </c>
    </row>
    <row r="20" spans="1:8" x14ac:dyDescent="0.15">
      <c r="A20" s="36">
        <v>41652</v>
      </c>
      <c r="B20" t="s">
        <v>83</v>
      </c>
      <c r="C20" t="s">
        <v>68</v>
      </c>
      <c r="D20" s="36">
        <v>41770</v>
      </c>
      <c r="E20" s="36">
        <v>41777</v>
      </c>
      <c r="F20" s="36">
        <v>41784</v>
      </c>
      <c r="G20" s="36">
        <v>41791</v>
      </c>
      <c r="H20" s="36">
        <v>41797</v>
      </c>
    </row>
    <row r="21" spans="1:8" x14ac:dyDescent="0.15">
      <c r="A21" s="36">
        <v>41681</v>
      </c>
      <c r="B21" t="s">
        <v>84</v>
      </c>
      <c r="C21" t="s">
        <v>68</v>
      </c>
      <c r="D21" s="36">
        <v>41798</v>
      </c>
      <c r="E21" s="36">
        <v>41805</v>
      </c>
      <c r="F21" s="36">
        <v>41812</v>
      </c>
      <c r="G21" s="36">
        <v>41819</v>
      </c>
      <c r="H21" s="36">
        <v>41825</v>
      </c>
    </row>
    <row r="22" spans="1:8" x14ac:dyDescent="0.15">
      <c r="A22" s="36">
        <v>41719</v>
      </c>
      <c r="B22" t="s">
        <v>85</v>
      </c>
      <c r="C22" t="s">
        <v>68</v>
      </c>
      <c r="D22" s="36">
        <v>41826</v>
      </c>
      <c r="E22" s="36">
        <v>41833</v>
      </c>
      <c r="F22" s="36">
        <v>41840</v>
      </c>
      <c r="G22" s="36">
        <v>41847</v>
      </c>
      <c r="H22" s="36">
        <v>41853</v>
      </c>
    </row>
    <row r="23" spans="1:8" x14ac:dyDescent="0.15">
      <c r="A23" s="36">
        <v>41758</v>
      </c>
      <c r="B23" t="s">
        <v>86</v>
      </c>
      <c r="C23" t="s">
        <v>68</v>
      </c>
      <c r="D23" s="36">
        <v>41854</v>
      </c>
      <c r="E23" s="36">
        <v>41861</v>
      </c>
      <c r="F23" s="36">
        <v>41868</v>
      </c>
      <c r="G23" s="36">
        <v>41875</v>
      </c>
      <c r="H23" s="36">
        <v>41881</v>
      </c>
    </row>
    <row r="24" spans="1:8" x14ac:dyDescent="0.15">
      <c r="A24" s="36">
        <v>41762</v>
      </c>
      <c r="B24" t="s">
        <v>87</v>
      </c>
      <c r="C24" t="s">
        <v>68</v>
      </c>
      <c r="D24" s="36">
        <v>41882</v>
      </c>
      <c r="E24" s="36">
        <v>41889</v>
      </c>
      <c r="F24" s="36">
        <v>41896</v>
      </c>
      <c r="G24" s="36">
        <v>41903</v>
      </c>
      <c r="H24" s="36">
        <v>41909</v>
      </c>
    </row>
    <row r="25" spans="1:8" x14ac:dyDescent="0.15">
      <c r="A25" s="36">
        <v>41763</v>
      </c>
      <c r="B25" t="s">
        <v>88</v>
      </c>
      <c r="C25" t="s">
        <v>68</v>
      </c>
      <c r="D25" s="36">
        <v>41910</v>
      </c>
      <c r="E25" s="36">
        <v>41917</v>
      </c>
      <c r="F25" s="36">
        <v>41924</v>
      </c>
      <c r="G25" s="36">
        <v>41931</v>
      </c>
      <c r="H25" s="36">
        <v>41937</v>
      </c>
    </row>
    <row r="26" spans="1:8" x14ac:dyDescent="0.15">
      <c r="A26" s="36">
        <v>41764</v>
      </c>
      <c r="B26" t="s">
        <v>89</v>
      </c>
      <c r="C26" t="s">
        <v>68</v>
      </c>
      <c r="D26" s="36">
        <v>41938</v>
      </c>
      <c r="E26" s="36">
        <v>41945</v>
      </c>
      <c r="F26" s="36">
        <v>41952</v>
      </c>
      <c r="G26" s="36">
        <v>41959</v>
      </c>
      <c r="H26" s="36">
        <v>41965</v>
      </c>
    </row>
    <row r="27" spans="1:8" x14ac:dyDescent="0.15">
      <c r="A27" s="36">
        <v>41765</v>
      </c>
      <c r="B27" t="s">
        <v>90</v>
      </c>
      <c r="C27" t="s">
        <v>68</v>
      </c>
      <c r="D27" s="36">
        <v>41966</v>
      </c>
      <c r="E27" s="36">
        <v>41973</v>
      </c>
      <c r="F27" s="36">
        <v>41980</v>
      </c>
      <c r="G27" s="36">
        <v>41987</v>
      </c>
      <c r="H27" s="36">
        <v>41993</v>
      </c>
    </row>
    <row r="28" spans="1:8" x14ac:dyDescent="0.15">
      <c r="A28" s="36">
        <v>41841</v>
      </c>
      <c r="B28" t="s">
        <v>91</v>
      </c>
      <c r="C28" t="s">
        <v>68</v>
      </c>
      <c r="D28" s="36">
        <v>41994</v>
      </c>
      <c r="E28" s="36">
        <v>42001</v>
      </c>
      <c r="F28" s="36">
        <v>42008</v>
      </c>
      <c r="G28" s="36">
        <v>42015</v>
      </c>
      <c r="H28" s="36">
        <v>42021</v>
      </c>
    </row>
    <row r="29" spans="1:8" x14ac:dyDescent="0.15">
      <c r="A29" s="36">
        <v>41897</v>
      </c>
      <c r="B29" t="s">
        <v>92</v>
      </c>
      <c r="C29" t="s">
        <v>68</v>
      </c>
      <c r="D29" s="36">
        <v>42022</v>
      </c>
      <c r="E29" s="36">
        <v>42029</v>
      </c>
      <c r="F29" s="36">
        <v>42036</v>
      </c>
      <c r="G29" s="36">
        <v>42043</v>
      </c>
      <c r="H29" s="36">
        <v>42049</v>
      </c>
    </row>
    <row r="30" spans="1:8" x14ac:dyDescent="0.15">
      <c r="A30" s="36">
        <v>41905</v>
      </c>
      <c r="B30" t="s">
        <v>93</v>
      </c>
      <c r="C30" t="s">
        <v>68</v>
      </c>
      <c r="D30" s="36">
        <v>42050</v>
      </c>
      <c r="E30" s="36">
        <v>42057</v>
      </c>
      <c r="F30" s="36">
        <v>42064</v>
      </c>
      <c r="G30" s="36">
        <v>42071</v>
      </c>
      <c r="H30" s="36">
        <v>42077</v>
      </c>
    </row>
    <row r="31" spans="1:8" x14ac:dyDescent="0.15">
      <c r="A31" s="36">
        <v>41925</v>
      </c>
      <c r="B31" t="s">
        <v>94</v>
      </c>
      <c r="C31" t="s">
        <v>68</v>
      </c>
      <c r="D31" s="36">
        <v>42078</v>
      </c>
      <c r="E31" s="36">
        <v>42085</v>
      </c>
      <c r="F31" s="36">
        <v>42092</v>
      </c>
      <c r="G31" s="36">
        <v>42099</v>
      </c>
      <c r="H31" s="36">
        <v>42105</v>
      </c>
    </row>
    <row r="32" spans="1:8" x14ac:dyDescent="0.15">
      <c r="A32" s="36">
        <v>41946</v>
      </c>
      <c r="B32" t="s">
        <v>95</v>
      </c>
      <c r="C32" t="s">
        <v>68</v>
      </c>
      <c r="D32" s="36">
        <v>42106</v>
      </c>
      <c r="E32" s="36">
        <v>42113</v>
      </c>
      <c r="F32" s="36">
        <v>42120</v>
      </c>
      <c r="G32" s="36">
        <v>42127</v>
      </c>
      <c r="H32" s="36">
        <v>42133</v>
      </c>
    </row>
    <row r="33" spans="1:8" x14ac:dyDescent="0.15">
      <c r="A33" s="36">
        <v>41966</v>
      </c>
      <c r="B33" t="s">
        <v>96</v>
      </c>
      <c r="C33" t="s">
        <v>68</v>
      </c>
      <c r="D33" s="36">
        <v>42134</v>
      </c>
      <c r="E33" s="36">
        <v>42141</v>
      </c>
      <c r="F33" s="36">
        <v>42148</v>
      </c>
      <c r="G33" s="36">
        <v>42155</v>
      </c>
      <c r="H33" s="36">
        <v>42161</v>
      </c>
    </row>
    <row r="34" spans="1:8" x14ac:dyDescent="0.15">
      <c r="A34" s="36">
        <v>41967</v>
      </c>
      <c r="B34" t="s">
        <v>90</v>
      </c>
      <c r="C34" t="s">
        <v>68</v>
      </c>
      <c r="D34" s="36">
        <v>42162</v>
      </c>
      <c r="E34" s="36">
        <v>42169</v>
      </c>
      <c r="F34" s="36">
        <v>42176</v>
      </c>
      <c r="G34" s="36">
        <v>42183</v>
      </c>
      <c r="H34" s="36">
        <v>42189</v>
      </c>
    </row>
    <row r="35" spans="1:8" x14ac:dyDescent="0.15">
      <c r="A35" s="36">
        <v>41996</v>
      </c>
      <c r="B35" t="s">
        <v>97</v>
      </c>
      <c r="C35" t="s">
        <v>68</v>
      </c>
      <c r="D35" s="36">
        <v>42190</v>
      </c>
      <c r="E35" s="36">
        <v>42197</v>
      </c>
      <c r="F35" s="36">
        <v>42204</v>
      </c>
      <c r="G35" s="36">
        <v>42211</v>
      </c>
      <c r="H35" s="36">
        <v>42217</v>
      </c>
    </row>
    <row r="36" spans="1:8" x14ac:dyDescent="0.15">
      <c r="A36" s="36">
        <v>42005</v>
      </c>
      <c r="B36" t="s">
        <v>82</v>
      </c>
      <c r="C36" t="s">
        <v>68</v>
      </c>
      <c r="D36" s="36">
        <v>42218</v>
      </c>
      <c r="E36" s="36">
        <v>42225</v>
      </c>
      <c r="F36" s="36">
        <v>42232</v>
      </c>
      <c r="G36" s="36">
        <v>42239</v>
      </c>
      <c r="H36" s="36">
        <v>42245</v>
      </c>
    </row>
    <row r="37" spans="1:8" x14ac:dyDescent="0.15">
      <c r="A37" s="36">
        <v>42016</v>
      </c>
      <c r="B37" t="s">
        <v>83</v>
      </c>
      <c r="C37" t="s">
        <v>68</v>
      </c>
      <c r="D37" s="36">
        <v>42246</v>
      </c>
      <c r="E37" s="36">
        <v>42253</v>
      </c>
      <c r="F37" s="36">
        <v>42260</v>
      </c>
      <c r="G37" s="36">
        <v>42267</v>
      </c>
      <c r="H37" s="36">
        <v>42273</v>
      </c>
    </row>
    <row r="38" spans="1:8" x14ac:dyDescent="0.15">
      <c r="A38" s="36">
        <v>42046</v>
      </c>
      <c r="B38" t="s">
        <v>84</v>
      </c>
      <c r="C38" t="s">
        <v>68</v>
      </c>
      <c r="D38" s="36">
        <v>42274</v>
      </c>
      <c r="E38" s="36">
        <v>42281</v>
      </c>
      <c r="F38" s="36">
        <v>42288</v>
      </c>
      <c r="G38" s="36">
        <v>42295</v>
      </c>
      <c r="H38" s="36">
        <v>42301</v>
      </c>
    </row>
    <row r="39" spans="1:8" x14ac:dyDescent="0.15">
      <c r="A39" s="36">
        <v>42084</v>
      </c>
      <c r="B39" t="s">
        <v>85</v>
      </c>
      <c r="C39" t="s">
        <v>68</v>
      </c>
      <c r="D39" s="36">
        <v>42302</v>
      </c>
      <c r="E39" s="36">
        <v>42309</v>
      </c>
      <c r="F39" s="36">
        <v>42316</v>
      </c>
      <c r="G39" s="36">
        <v>42323</v>
      </c>
      <c r="H39" s="36">
        <v>42329</v>
      </c>
    </row>
    <row r="40" spans="1:8" x14ac:dyDescent="0.15">
      <c r="A40" s="36">
        <v>42123</v>
      </c>
      <c r="B40" t="s">
        <v>86</v>
      </c>
      <c r="C40" t="s">
        <v>68</v>
      </c>
      <c r="D40" s="36">
        <v>42330</v>
      </c>
      <c r="E40" s="36">
        <v>42337</v>
      </c>
      <c r="F40" s="36">
        <v>42344</v>
      </c>
      <c r="G40" s="36">
        <v>42351</v>
      </c>
      <c r="H40" s="36">
        <v>42357</v>
      </c>
    </row>
    <row r="41" spans="1:8" x14ac:dyDescent="0.15">
      <c r="A41" s="36">
        <v>42127</v>
      </c>
      <c r="B41" t="s">
        <v>87</v>
      </c>
      <c r="C41" t="s">
        <v>68</v>
      </c>
      <c r="D41" s="36">
        <v>42358</v>
      </c>
      <c r="E41" s="36">
        <v>42365</v>
      </c>
      <c r="F41" s="36">
        <v>42372</v>
      </c>
      <c r="G41" s="36">
        <v>42379</v>
      </c>
      <c r="H41" s="36">
        <v>42385</v>
      </c>
    </row>
    <row r="42" spans="1:8" x14ac:dyDescent="0.15">
      <c r="A42" s="36">
        <v>42128</v>
      </c>
      <c r="B42" t="s">
        <v>88</v>
      </c>
      <c r="C42" t="s">
        <v>68</v>
      </c>
      <c r="D42" s="36">
        <v>42386</v>
      </c>
      <c r="E42" s="36">
        <v>42393</v>
      </c>
      <c r="F42" s="36">
        <v>42400</v>
      </c>
      <c r="G42" s="36">
        <v>42407</v>
      </c>
      <c r="H42" s="36">
        <v>42413</v>
      </c>
    </row>
    <row r="43" spans="1:8" x14ac:dyDescent="0.15">
      <c r="A43" s="36">
        <v>42129</v>
      </c>
      <c r="B43" t="s">
        <v>89</v>
      </c>
      <c r="C43" t="s">
        <v>68</v>
      </c>
      <c r="D43" s="36">
        <v>42414</v>
      </c>
      <c r="E43" s="36">
        <v>42421</v>
      </c>
      <c r="F43" s="36">
        <v>42428</v>
      </c>
      <c r="G43" s="36">
        <v>42435</v>
      </c>
      <c r="H43" s="36">
        <v>42441</v>
      </c>
    </row>
    <row r="44" spans="1:8" x14ac:dyDescent="0.15">
      <c r="A44" s="36">
        <v>42130</v>
      </c>
      <c r="B44" t="s">
        <v>90</v>
      </c>
      <c r="C44" t="s">
        <v>68</v>
      </c>
      <c r="D44" s="36">
        <v>42442</v>
      </c>
      <c r="E44" s="36">
        <v>42449</v>
      </c>
      <c r="F44" s="36">
        <v>42456</v>
      </c>
      <c r="G44" s="36">
        <v>42463</v>
      </c>
      <c r="H44" s="36">
        <v>42469</v>
      </c>
    </row>
    <row r="45" spans="1:8" x14ac:dyDescent="0.15">
      <c r="A45" s="36">
        <v>42205</v>
      </c>
      <c r="B45" t="s">
        <v>91</v>
      </c>
      <c r="C45" t="s">
        <v>68</v>
      </c>
      <c r="D45" s="36">
        <v>42470</v>
      </c>
      <c r="E45" s="36">
        <v>42477</v>
      </c>
      <c r="F45" s="36">
        <v>42484</v>
      </c>
      <c r="G45" s="36">
        <v>42491</v>
      </c>
      <c r="H45" s="36">
        <v>42497</v>
      </c>
    </row>
    <row r="46" spans="1:8" x14ac:dyDescent="0.15">
      <c r="A46" s="36">
        <v>42268</v>
      </c>
      <c r="B46" t="s">
        <v>92</v>
      </c>
      <c r="C46" t="s">
        <v>68</v>
      </c>
      <c r="D46" s="36">
        <v>42498</v>
      </c>
      <c r="E46" s="36">
        <v>42505</v>
      </c>
      <c r="F46" s="36">
        <v>42512</v>
      </c>
      <c r="G46" s="36">
        <v>42519</v>
      </c>
      <c r="H46" s="36">
        <v>42525</v>
      </c>
    </row>
    <row r="47" spans="1:8" x14ac:dyDescent="0.15">
      <c r="A47" s="36">
        <v>42269</v>
      </c>
      <c r="B47" t="s">
        <v>98</v>
      </c>
      <c r="C47" t="s">
        <v>68</v>
      </c>
      <c r="D47" s="36">
        <v>42526</v>
      </c>
      <c r="E47" s="36">
        <v>42533</v>
      </c>
      <c r="F47" s="36">
        <v>42540</v>
      </c>
      <c r="G47" s="36">
        <v>42547</v>
      </c>
      <c r="H47" s="36">
        <v>42553</v>
      </c>
    </row>
    <row r="48" spans="1:8" x14ac:dyDescent="0.15">
      <c r="A48" s="36">
        <v>42270</v>
      </c>
      <c r="B48" t="s">
        <v>93</v>
      </c>
      <c r="C48" t="s">
        <v>68</v>
      </c>
      <c r="D48" s="36">
        <v>42554</v>
      </c>
      <c r="E48" s="36">
        <v>42561</v>
      </c>
      <c r="F48" s="36">
        <v>42568</v>
      </c>
      <c r="G48" s="36">
        <v>42575</v>
      </c>
      <c r="H48" s="36">
        <v>42581</v>
      </c>
    </row>
    <row r="49" spans="1:8" x14ac:dyDescent="0.15">
      <c r="A49" s="36">
        <v>42289</v>
      </c>
      <c r="B49" t="s">
        <v>94</v>
      </c>
      <c r="C49" t="s">
        <v>68</v>
      </c>
      <c r="D49" s="36">
        <v>42582</v>
      </c>
      <c r="E49" s="36">
        <v>42589</v>
      </c>
      <c r="F49" s="36">
        <v>42596</v>
      </c>
      <c r="G49" s="36">
        <v>42603</v>
      </c>
      <c r="H49" s="36">
        <v>42609</v>
      </c>
    </row>
    <row r="50" spans="1:8" x14ac:dyDescent="0.15">
      <c r="A50" s="36">
        <v>42311</v>
      </c>
      <c r="B50" t="s">
        <v>95</v>
      </c>
      <c r="C50" t="s">
        <v>68</v>
      </c>
      <c r="D50" s="36">
        <v>42610</v>
      </c>
      <c r="E50" s="36">
        <v>42617</v>
      </c>
      <c r="F50" s="36">
        <v>42624</v>
      </c>
      <c r="G50" s="36">
        <v>42631</v>
      </c>
      <c r="H50" s="36">
        <v>42637</v>
      </c>
    </row>
    <row r="51" spans="1:8" x14ac:dyDescent="0.15">
      <c r="A51" s="36">
        <v>42331</v>
      </c>
      <c r="B51" t="s">
        <v>96</v>
      </c>
      <c r="C51" t="s">
        <v>68</v>
      </c>
      <c r="D51" s="36">
        <v>42638</v>
      </c>
      <c r="E51" s="36">
        <v>42645</v>
      </c>
      <c r="F51" s="36">
        <v>42652</v>
      </c>
      <c r="G51" s="36">
        <v>42659</v>
      </c>
      <c r="H51" s="36">
        <v>42665</v>
      </c>
    </row>
    <row r="52" spans="1:8" x14ac:dyDescent="0.15">
      <c r="A52" s="36">
        <v>42361</v>
      </c>
      <c r="B52" t="s">
        <v>97</v>
      </c>
      <c r="C52" t="s">
        <v>68</v>
      </c>
      <c r="D52" s="36">
        <v>42666</v>
      </c>
      <c r="E52" s="36">
        <v>42673</v>
      </c>
      <c r="F52" s="36">
        <v>42680</v>
      </c>
      <c r="G52" s="36">
        <v>42687</v>
      </c>
      <c r="H52" s="36">
        <v>42693</v>
      </c>
    </row>
    <row r="53" spans="1:8" x14ac:dyDescent="0.15">
      <c r="A53" s="36">
        <v>42370</v>
      </c>
      <c r="B53" t="s">
        <v>82</v>
      </c>
      <c r="C53" t="s">
        <v>68</v>
      </c>
      <c r="D53" s="36">
        <v>42694</v>
      </c>
      <c r="E53" s="36">
        <v>42701</v>
      </c>
      <c r="F53" s="36">
        <v>42708</v>
      </c>
      <c r="G53" s="36">
        <v>42715</v>
      </c>
      <c r="H53" s="36">
        <v>42721</v>
      </c>
    </row>
    <row r="54" spans="1:8" x14ac:dyDescent="0.15">
      <c r="A54" s="36">
        <v>42380</v>
      </c>
      <c r="B54" t="s">
        <v>83</v>
      </c>
      <c r="C54" t="s">
        <v>68</v>
      </c>
      <c r="D54" s="36">
        <v>42722</v>
      </c>
      <c r="E54" s="36">
        <v>42729</v>
      </c>
      <c r="F54" s="36">
        <v>42736</v>
      </c>
      <c r="G54" s="36">
        <v>42743</v>
      </c>
      <c r="H54" s="36">
        <v>42749</v>
      </c>
    </row>
    <row r="55" spans="1:8" x14ac:dyDescent="0.15">
      <c r="A55" s="36">
        <v>42411</v>
      </c>
      <c r="B55" t="s">
        <v>84</v>
      </c>
      <c r="C55" t="s">
        <v>68</v>
      </c>
      <c r="D55" s="36">
        <v>42750</v>
      </c>
      <c r="E55" s="36">
        <v>42757</v>
      </c>
      <c r="F55" s="36">
        <v>42764</v>
      </c>
      <c r="G55" s="36">
        <v>42771</v>
      </c>
      <c r="H55" s="36">
        <v>42777</v>
      </c>
    </row>
    <row r="56" spans="1:8" x14ac:dyDescent="0.15">
      <c r="A56" s="36">
        <v>42449</v>
      </c>
      <c r="B56" t="s">
        <v>85</v>
      </c>
      <c r="C56" t="s">
        <v>68</v>
      </c>
      <c r="D56" s="36">
        <v>42778</v>
      </c>
      <c r="E56" s="36">
        <v>42785</v>
      </c>
      <c r="F56" s="36">
        <v>42792</v>
      </c>
      <c r="G56" s="36">
        <v>42799</v>
      </c>
      <c r="H56" s="36">
        <v>42805</v>
      </c>
    </row>
    <row r="57" spans="1:8" x14ac:dyDescent="0.15">
      <c r="A57" s="36">
        <v>42450</v>
      </c>
      <c r="B57" t="s">
        <v>90</v>
      </c>
      <c r="C57" t="s">
        <v>68</v>
      </c>
      <c r="D57" s="36">
        <v>42806</v>
      </c>
      <c r="E57" s="36">
        <v>42813</v>
      </c>
      <c r="F57" s="36">
        <v>42820</v>
      </c>
      <c r="G57" s="36">
        <v>42827</v>
      </c>
      <c r="H57" s="36">
        <v>42833</v>
      </c>
    </row>
    <row r="58" spans="1:8" x14ac:dyDescent="0.15">
      <c r="A58" s="36">
        <v>42489</v>
      </c>
      <c r="B58" t="s">
        <v>86</v>
      </c>
      <c r="C58" t="s">
        <v>68</v>
      </c>
      <c r="D58" s="36">
        <v>42834</v>
      </c>
      <c r="E58" s="36">
        <v>42841</v>
      </c>
      <c r="F58" s="36">
        <v>42848</v>
      </c>
      <c r="G58" s="36">
        <v>42855</v>
      </c>
      <c r="H58" s="36">
        <v>42861</v>
      </c>
    </row>
    <row r="59" spans="1:8" x14ac:dyDescent="0.15">
      <c r="A59" s="36">
        <v>42493</v>
      </c>
      <c r="B59" t="s">
        <v>87</v>
      </c>
      <c r="C59" t="s">
        <v>68</v>
      </c>
      <c r="D59" s="36">
        <v>42862</v>
      </c>
      <c r="E59" s="36">
        <v>42869</v>
      </c>
      <c r="F59" s="36">
        <v>42876</v>
      </c>
      <c r="G59" s="36">
        <v>42883</v>
      </c>
      <c r="H59" s="36">
        <v>42889</v>
      </c>
    </row>
    <row r="60" spans="1:8" x14ac:dyDescent="0.15">
      <c r="A60" s="36">
        <v>42494</v>
      </c>
      <c r="B60" t="s">
        <v>88</v>
      </c>
      <c r="C60" t="s">
        <v>68</v>
      </c>
      <c r="D60" s="36">
        <v>42890</v>
      </c>
      <c r="E60" s="36">
        <v>42897</v>
      </c>
      <c r="F60" s="36">
        <v>42904</v>
      </c>
      <c r="G60" s="36">
        <v>42911</v>
      </c>
      <c r="H60" s="36">
        <v>42917</v>
      </c>
    </row>
    <row r="61" spans="1:8" x14ac:dyDescent="0.15">
      <c r="A61" s="36">
        <v>42495</v>
      </c>
      <c r="B61" t="s">
        <v>89</v>
      </c>
      <c r="C61" t="s">
        <v>68</v>
      </c>
      <c r="D61" s="36">
        <v>42918</v>
      </c>
      <c r="E61" s="36">
        <v>42925</v>
      </c>
      <c r="F61" s="36">
        <v>42932</v>
      </c>
      <c r="G61" s="36">
        <v>42939</v>
      </c>
      <c r="H61" s="36">
        <v>42945</v>
      </c>
    </row>
    <row r="62" spans="1:8" x14ac:dyDescent="0.15">
      <c r="A62" s="36">
        <v>42569</v>
      </c>
      <c r="B62" t="s">
        <v>91</v>
      </c>
      <c r="C62" t="s">
        <v>68</v>
      </c>
      <c r="D62" s="36">
        <v>42946</v>
      </c>
      <c r="E62" s="36">
        <v>42953</v>
      </c>
      <c r="F62" s="36">
        <v>42960</v>
      </c>
      <c r="G62" s="36">
        <v>42967</v>
      </c>
      <c r="H62" s="36">
        <v>42973</v>
      </c>
    </row>
    <row r="63" spans="1:8" x14ac:dyDescent="0.15">
      <c r="A63" s="36">
        <v>42593</v>
      </c>
      <c r="B63" t="s">
        <v>99</v>
      </c>
      <c r="C63" t="s">
        <v>68</v>
      </c>
      <c r="D63" s="36">
        <v>42974</v>
      </c>
      <c r="E63" s="36">
        <v>42981</v>
      </c>
      <c r="F63" s="36">
        <v>42988</v>
      </c>
      <c r="G63" s="36">
        <v>42995</v>
      </c>
      <c r="H63" s="36">
        <v>43001</v>
      </c>
    </row>
    <row r="64" spans="1:8" x14ac:dyDescent="0.15">
      <c r="A64" s="36">
        <v>42632</v>
      </c>
      <c r="B64" t="s">
        <v>92</v>
      </c>
      <c r="C64" t="s">
        <v>68</v>
      </c>
      <c r="D64" s="36">
        <v>43002</v>
      </c>
      <c r="E64" s="36">
        <v>43009</v>
      </c>
      <c r="F64" s="36">
        <v>43016</v>
      </c>
      <c r="G64" s="36">
        <v>43023</v>
      </c>
      <c r="H64" s="36">
        <v>43029</v>
      </c>
    </row>
    <row r="65" spans="1:8" x14ac:dyDescent="0.15">
      <c r="A65" s="36">
        <v>42635</v>
      </c>
      <c r="B65" t="s">
        <v>93</v>
      </c>
      <c r="C65" t="s">
        <v>68</v>
      </c>
      <c r="D65" s="36">
        <v>43030</v>
      </c>
      <c r="E65" s="36">
        <v>43037</v>
      </c>
      <c r="F65" s="36">
        <v>43044</v>
      </c>
      <c r="G65" s="36">
        <v>43051</v>
      </c>
      <c r="H65" s="36">
        <v>43057</v>
      </c>
    </row>
    <row r="66" spans="1:8" x14ac:dyDescent="0.15">
      <c r="A66" s="36">
        <v>42653</v>
      </c>
      <c r="B66" t="s">
        <v>94</v>
      </c>
      <c r="C66" t="s">
        <v>68</v>
      </c>
      <c r="D66" s="36">
        <v>43058</v>
      </c>
      <c r="E66" s="36">
        <v>43065</v>
      </c>
      <c r="F66" s="36">
        <v>43072</v>
      </c>
      <c r="G66" s="36">
        <v>43079</v>
      </c>
      <c r="H66" s="36">
        <v>43085</v>
      </c>
    </row>
    <row r="67" spans="1:8" x14ac:dyDescent="0.15">
      <c r="A67" s="36">
        <v>42677</v>
      </c>
      <c r="B67" t="s">
        <v>95</v>
      </c>
      <c r="C67" t="s">
        <v>68</v>
      </c>
      <c r="D67" s="36">
        <v>43086</v>
      </c>
      <c r="E67" s="36">
        <v>43093</v>
      </c>
      <c r="F67" s="36">
        <v>43100</v>
      </c>
      <c r="G67" s="36">
        <v>43107</v>
      </c>
      <c r="H67" s="36">
        <v>43113</v>
      </c>
    </row>
    <row r="68" spans="1:8" x14ac:dyDescent="0.15">
      <c r="A68" s="36">
        <v>42697</v>
      </c>
      <c r="B68" t="s">
        <v>96</v>
      </c>
      <c r="C68" t="s">
        <v>68</v>
      </c>
      <c r="D68" s="36">
        <v>43114</v>
      </c>
      <c r="E68" s="36">
        <v>43121</v>
      </c>
      <c r="F68" s="36">
        <v>43128</v>
      </c>
      <c r="G68" s="36">
        <v>43135</v>
      </c>
      <c r="H68" s="36">
        <v>43141</v>
      </c>
    </row>
    <row r="69" spans="1:8" x14ac:dyDescent="0.15">
      <c r="A69" s="36">
        <v>42727</v>
      </c>
      <c r="B69" t="s">
        <v>97</v>
      </c>
      <c r="C69" t="s">
        <v>68</v>
      </c>
      <c r="D69" s="36">
        <v>43142</v>
      </c>
      <c r="E69" s="36">
        <v>43149</v>
      </c>
      <c r="F69" s="36">
        <v>43156</v>
      </c>
      <c r="G69" s="36">
        <v>43163</v>
      </c>
      <c r="H69" s="36">
        <v>43169</v>
      </c>
    </row>
    <row r="70" spans="1:8" x14ac:dyDescent="0.15">
      <c r="A70" s="36">
        <v>42736</v>
      </c>
      <c r="B70" t="s">
        <v>82</v>
      </c>
      <c r="C70" t="s">
        <v>68</v>
      </c>
      <c r="D70" s="36">
        <v>43170</v>
      </c>
      <c r="E70" s="36">
        <v>43177</v>
      </c>
      <c r="F70" s="36">
        <v>43184</v>
      </c>
      <c r="G70" s="36">
        <v>43191</v>
      </c>
      <c r="H70" s="36">
        <v>43197</v>
      </c>
    </row>
    <row r="71" spans="1:8" x14ac:dyDescent="0.15">
      <c r="A71" s="36">
        <v>42737</v>
      </c>
      <c r="B71" t="s">
        <v>90</v>
      </c>
      <c r="C71" t="s">
        <v>100</v>
      </c>
      <c r="D71" s="36">
        <v>43198</v>
      </c>
      <c r="E71" s="36">
        <v>43205</v>
      </c>
      <c r="F71" s="36">
        <v>43212</v>
      </c>
      <c r="G71" s="36">
        <v>43219</v>
      </c>
      <c r="H71" s="36">
        <v>43225</v>
      </c>
    </row>
    <row r="72" spans="1:8" x14ac:dyDescent="0.15">
      <c r="A72" s="36">
        <v>42744</v>
      </c>
      <c r="B72" t="s">
        <v>83</v>
      </c>
      <c r="C72" t="s">
        <v>68</v>
      </c>
      <c r="D72" s="36">
        <v>43226</v>
      </c>
      <c r="E72" s="36">
        <v>43233</v>
      </c>
      <c r="F72" s="36">
        <v>43240</v>
      </c>
      <c r="G72" s="36">
        <v>43247</v>
      </c>
      <c r="H72" s="36">
        <v>43253</v>
      </c>
    </row>
    <row r="73" spans="1:8" x14ac:dyDescent="0.15">
      <c r="A73" s="36">
        <v>42777</v>
      </c>
      <c r="B73" t="s">
        <v>84</v>
      </c>
      <c r="C73" t="s">
        <v>68</v>
      </c>
      <c r="D73" s="36">
        <v>43254</v>
      </c>
      <c r="E73" s="36">
        <v>43261</v>
      </c>
      <c r="F73" s="36">
        <v>43268</v>
      </c>
      <c r="G73" s="36">
        <v>43275</v>
      </c>
      <c r="H73" s="36">
        <v>43281</v>
      </c>
    </row>
    <row r="74" spans="1:8" x14ac:dyDescent="0.15">
      <c r="A74" s="36">
        <v>42814</v>
      </c>
      <c r="B74" t="s">
        <v>85</v>
      </c>
      <c r="C74" t="s">
        <v>68</v>
      </c>
      <c r="D74" s="36">
        <v>43282</v>
      </c>
      <c r="E74" s="36">
        <v>43289</v>
      </c>
      <c r="F74" s="36">
        <v>43296</v>
      </c>
      <c r="G74" s="36">
        <v>43303</v>
      </c>
      <c r="H74" s="36">
        <v>43309</v>
      </c>
    </row>
    <row r="75" spans="1:8" x14ac:dyDescent="0.15">
      <c r="A75" s="36">
        <v>42854</v>
      </c>
      <c r="B75" t="s">
        <v>86</v>
      </c>
      <c r="C75" t="s">
        <v>68</v>
      </c>
      <c r="D75" s="36">
        <v>43310</v>
      </c>
      <c r="E75" s="36">
        <v>43317</v>
      </c>
      <c r="F75" s="36">
        <v>43324</v>
      </c>
      <c r="G75" s="36">
        <v>43331</v>
      </c>
      <c r="H75" s="36">
        <v>43337</v>
      </c>
    </row>
    <row r="76" spans="1:8" x14ac:dyDescent="0.15">
      <c r="A76" s="36">
        <v>42858</v>
      </c>
      <c r="B76" t="s">
        <v>87</v>
      </c>
      <c r="C76" t="s">
        <v>68</v>
      </c>
      <c r="D76" s="36">
        <v>43338</v>
      </c>
      <c r="E76" s="36">
        <v>43345</v>
      </c>
      <c r="F76" s="36">
        <v>43352</v>
      </c>
      <c r="G76" s="36">
        <v>43359</v>
      </c>
      <c r="H76" s="36">
        <v>43365</v>
      </c>
    </row>
    <row r="77" spans="1:8" x14ac:dyDescent="0.15">
      <c r="A77" s="36">
        <v>42859</v>
      </c>
      <c r="B77" t="s">
        <v>88</v>
      </c>
      <c r="C77" t="s">
        <v>68</v>
      </c>
      <c r="D77" s="36">
        <v>43366</v>
      </c>
      <c r="E77" s="36">
        <v>43373</v>
      </c>
      <c r="F77" s="36">
        <v>43380</v>
      </c>
      <c r="G77" s="36">
        <v>43387</v>
      </c>
      <c r="H77" s="36">
        <v>43393</v>
      </c>
    </row>
    <row r="78" spans="1:8" x14ac:dyDescent="0.15">
      <c r="A78" s="36">
        <v>42860</v>
      </c>
      <c r="B78" t="s">
        <v>89</v>
      </c>
      <c r="C78" t="s">
        <v>68</v>
      </c>
      <c r="D78" s="36">
        <v>43394</v>
      </c>
      <c r="E78" s="36">
        <v>43401</v>
      </c>
      <c r="F78" s="36">
        <v>43408</v>
      </c>
      <c r="G78" s="36">
        <v>43415</v>
      </c>
      <c r="H78" s="36">
        <v>43421</v>
      </c>
    </row>
    <row r="79" spans="1:8" x14ac:dyDescent="0.15">
      <c r="A79" s="36">
        <v>42933</v>
      </c>
      <c r="B79" t="s">
        <v>91</v>
      </c>
      <c r="C79" t="s">
        <v>68</v>
      </c>
      <c r="D79" s="36">
        <v>43422</v>
      </c>
      <c r="E79" s="36">
        <v>43429</v>
      </c>
      <c r="F79" s="36">
        <v>43436</v>
      </c>
      <c r="G79" s="36">
        <v>43443</v>
      </c>
      <c r="H79" s="36">
        <v>43449</v>
      </c>
    </row>
    <row r="80" spans="1:8" x14ac:dyDescent="0.15">
      <c r="A80" s="36">
        <v>42958</v>
      </c>
      <c r="B80" t="s">
        <v>99</v>
      </c>
      <c r="C80" t="s">
        <v>68</v>
      </c>
      <c r="D80" s="36">
        <v>43450</v>
      </c>
      <c r="E80" s="36">
        <v>43457</v>
      </c>
      <c r="F80" s="36">
        <v>43464</v>
      </c>
      <c r="G80" s="36">
        <v>43471</v>
      </c>
      <c r="H80" s="36">
        <v>43477</v>
      </c>
    </row>
    <row r="81" spans="1:8" x14ac:dyDescent="0.15">
      <c r="A81" s="36">
        <v>42996</v>
      </c>
      <c r="B81" t="s">
        <v>92</v>
      </c>
      <c r="C81" t="s">
        <v>68</v>
      </c>
      <c r="D81" s="36">
        <v>43478</v>
      </c>
      <c r="E81" s="36">
        <v>43485</v>
      </c>
      <c r="F81" s="36">
        <v>43492</v>
      </c>
      <c r="G81" s="36">
        <v>43499</v>
      </c>
      <c r="H81" s="36">
        <v>43505</v>
      </c>
    </row>
    <row r="82" spans="1:8" x14ac:dyDescent="0.15">
      <c r="A82" s="36">
        <v>43001</v>
      </c>
      <c r="B82" t="s">
        <v>93</v>
      </c>
      <c r="C82" t="s">
        <v>68</v>
      </c>
      <c r="D82" s="36">
        <v>43506</v>
      </c>
      <c r="E82" s="36">
        <v>43513</v>
      </c>
      <c r="F82" s="36">
        <v>43520</v>
      </c>
      <c r="G82" s="36">
        <v>43527</v>
      </c>
      <c r="H82" s="36">
        <v>43533</v>
      </c>
    </row>
    <row r="83" spans="1:8" x14ac:dyDescent="0.15">
      <c r="A83" s="36">
        <v>43017</v>
      </c>
      <c r="B83" t="s">
        <v>94</v>
      </c>
      <c r="C83" t="s">
        <v>68</v>
      </c>
      <c r="D83" s="36">
        <v>43534</v>
      </c>
      <c r="E83" s="36">
        <v>43541</v>
      </c>
      <c r="F83" s="36">
        <v>43548</v>
      </c>
      <c r="G83" s="36">
        <v>43555</v>
      </c>
      <c r="H83" s="36">
        <v>43561</v>
      </c>
    </row>
    <row r="84" spans="1:8" x14ac:dyDescent="0.15">
      <c r="A84" s="36">
        <v>43042</v>
      </c>
      <c r="B84" t="s">
        <v>95</v>
      </c>
      <c r="C84" t="s">
        <v>68</v>
      </c>
      <c r="D84" s="36">
        <v>43562</v>
      </c>
      <c r="E84" s="36">
        <v>43569</v>
      </c>
      <c r="F84" s="36">
        <v>43576</v>
      </c>
      <c r="G84" s="36">
        <v>43583</v>
      </c>
      <c r="H84" s="36">
        <v>43589</v>
      </c>
    </row>
    <row r="85" spans="1:8" x14ac:dyDescent="0.15">
      <c r="A85" s="36">
        <v>43062</v>
      </c>
      <c r="B85" t="s">
        <v>96</v>
      </c>
      <c r="C85" t="s">
        <v>68</v>
      </c>
      <c r="D85" s="36">
        <v>43590</v>
      </c>
      <c r="E85" s="36">
        <v>43597</v>
      </c>
      <c r="F85" s="36">
        <v>43604</v>
      </c>
      <c r="G85" s="36">
        <v>43611</v>
      </c>
      <c r="H85" s="36">
        <v>43617</v>
      </c>
    </row>
    <row r="86" spans="1:8" x14ac:dyDescent="0.15">
      <c r="A86" s="36">
        <v>43092</v>
      </c>
      <c r="B86" t="s">
        <v>97</v>
      </c>
      <c r="C86" t="s">
        <v>68</v>
      </c>
      <c r="D86" s="36">
        <v>43618</v>
      </c>
      <c r="E86" s="36">
        <v>43625</v>
      </c>
      <c r="F86" s="36">
        <v>43632</v>
      </c>
      <c r="G86" s="36">
        <v>43639</v>
      </c>
      <c r="H86" s="36">
        <v>43645</v>
      </c>
    </row>
    <row r="87" spans="1:8" x14ac:dyDescent="0.15">
      <c r="A87" s="36">
        <v>43101</v>
      </c>
      <c r="B87" t="s">
        <v>82</v>
      </c>
      <c r="C87" t="s">
        <v>68</v>
      </c>
      <c r="D87" s="36">
        <v>43646</v>
      </c>
      <c r="E87" s="36">
        <v>43653</v>
      </c>
      <c r="F87" s="36">
        <v>43660</v>
      </c>
      <c r="G87" s="36">
        <v>43667</v>
      </c>
      <c r="H87" s="36">
        <v>43673</v>
      </c>
    </row>
    <row r="88" spans="1:8" x14ac:dyDescent="0.15">
      <c r="A88" s="36">
        <v>43108</v>
      </c>
      <c r="B88" t="s">
        <v>83</v>
      </c>
      <c r="C88" t="s">
        <v>68</v>
      </c>
      <c r="D88" s="36">
        <v>43674</v>
      </c>
      <c r="E88" s="36">
        <v>43681</v>
      </c>
      <c r="F88" s="36">
        <v>43688</v>
      </c>
      <c r="G88" s="36">
        <v>43695</v>
      </c>
      <c r="H88" s="36">
        <v>43701</v>
      </c>
    </row>
    <row r="89" spans="1:8" x14ac:dyDescent="0.15">
      <c r="A89" s="36">
        <v>43142</v>
      </c>
      <c r="B89" t="s">
        <v>84</v>
      </c>
      <c r="C89" t="s">
        <v>68</v>
      </c>
      <c r="D89" s="36">
        <v>43702</v>
      </c>
      <c r="E89" s="36">
        <v>43709</v>
      </c>
      <c r="F89" s="36">
        <v>43716</v>
      </c>
      <c r="G89" s="36">
        <v>43723</v>
      </c>
      <c r="H89" s="36">
        <v>43729</v>
      </c>
    </row>
    <row r="90" spans="1:8" x14ac:dyDescent="0.15">
      <c r="A90" s="36">
        <v>43143</v>
      </c>
      <c r="B90" t="s">
        <v>90</v>
      </c>
      <c r="C90" t="s">
        <v>68</v>
      </c>
      <c r="D90" s="36">
        <v>43730</v>
      </c>
      <c r="E90" s="36">
        <v>43737</v>
      </c>
      <c r="F90" s="36">
        <v>43744</v>
      </c>
      <c r="G90" s="36">
        <v>43751</v>
      </c>
      <c r="H90" s="36">
        <v>43757</v>
      </c>
    </row>
    <row r="91" spans="1:8" x14ac:dyDescent="0.15">
      <c r="A91" s="36">
        <v>43180</v>
      </c>
      <c r="B91" t="s">
        <v>85</v>
      </c>
      <c r="C91" t="s">
        <v>68</v>
      </c>
      <c r="D91" s="36">
        <v>43758</v>
      </c>
      <c r="E91" s="36">
        <v>43765</v>
      </c>
      <c r="F91" s="36">
        <v>43772</v>
      </c>
      <c r="G91" s="36">
        <v>43779</v>
      </c>
      <c r="H91" s="36">
        <v>43785</v>
      </c>
    </row>
    <row r="92" spans="1:8" x14ac:dyDescent="0.15">
      <c r="A92" s="36">
        <v>43219</v>
      </c>
      <c r="B92" t="s">
        <v>86</v>
      </c>
      <c r="C92" t="s">
        <v>68</v>
      </c>
      <c r="D92" s="36">
        <v>43786</v>
      </c>
      <c r="E92" s="36">
        <v>43793</v>
      </c>
      <c r="F92" s="36">
        <v>43800</v>
      </c>
      <c r="G92" s="36">
        <v>43807</v>
      </c>
      <c r="H92" s="36">
        <v>43813</v>
      </c>
    </row>
    <row r="93" spans="1:8" x14ac:dyDescent="0.15">
      <c r="A93" s="36">
        <v>43220</v>
      </c>
      <c r="B93" t="s">
        <v>90</v>
      </c>
      <c r="C93" t="s">
        <v>68</v>
      </c>
      <c r="D93" s="36">
        <v>43814</v>
      </c>
      <c r="E93" s="36">
        <v>43821</v>
      </c>
      <c r="F93" s="36">
        <v>43828</v>
      </c>
      <c r="G93" s="36">
        <v>43835</v>
      </c>
      <c r="H93" s="36">
        <v>43841</v>
      </c>
    </row>
    <row r="94" spans="1:8" x14ac:dyDescent="0.15">
      <c r="A94" s="36">
        <v>43223</v>
      </c>
      <c r="B94" t="s">
        <v>87</v>
      </c>
      <c r="C94" t="s">
        <v>68</v>
      </c>
      <c r="D94" s="36">
        <v>43842</v>
      </c>
      <c r="E94" s="36">
        <v>43849</v>
      </c>
      <c r="F94" s="36">
        <v>43856</v>
      </c>
      <c r="G94" s="36">
        <v>43863</v>
      </c>
      <c r="H94" s="36">
        <v>43869</v>
      </c>
    </row>
    <row r="95" spans="1:8" x14ac:dyDescent="0.15">
      <c r="A95" s="36">
        <v>43224</v>
      </c>
      <c r="B95" t="s">
        <v>88</v>
      </c>
      <c r="C95" t="s">
        <v>68</v>
      </c>
      <c r="D95" s="36">
        <v>43870</v>
      </c>
      <c r="E95" s="36">
        <v>43877</v>
      </c>
      <c r="F95" s="36">
        <v>43884</v>
      </c>
      <c r="G95" s="36">
        <v>43891</v>
      </c>
      <c r="H95" s="36">
        <v>43897</v>
      </c>
    </row>
    <row r="96" spans="1:8" x14ac:dyDescent="0.15">
      <c r="A96" s="36">
        <v>43225</v>
      </c>
      <c r="B96" t="s">
        <v>89</v>
      </c>
      <c r="C96" t="s">
        <v>68</v>
      </c>
      <c r="D96" s="36">
        <v>43898</v>
      </c>
      <c r="E96" s="36">
        <v>43905</v>
      </c>
      <c r="F96" s="36">
        <v>43912</v>
      </c>
      <c r="G96" s="36">
        <v>43919</v>
      </c>
      <c r="H96" s="36">
        <v>43925</v>
      </c>
    </row>
    <row r="97" spans="1:8" x14ac:dyDescent="0.15">
      <c r="A97" s="36">
        <v>43297</v>
      </c>
      <c r="B97" t="s">
        <v>91</v>
      </c>
      <c r="C97" t="s">
        <v>68</v>
      </c>
      <c r="D97" s="36">
        <v>43926</v>
      </c>
      <c r="E97" s="36">
        <v>43933</v>
      </c>
      <c r="F97" s="36">
        <v>43940</v>
      </c>
      <c r="G97" s="36">
        <v>43947</v>
      </c>
      <c r="H97" s="36">
        <v>43953</v>
      </c>
    </row>
    <row r="98" spans="1:8" x14ac:dyDescent="0.15">
      <c r="A98" s="36">
        <v>43323</v>
      </c>
      <c r="B98" t="s">
        <v>99</v>
      </c>
      <c r="C98" t="s">
        <v>68</v>
      </c>
      <c r="D98" s="36">
        <v>43954</v>
      </c>
      <c r="E98" s="36">
        <v>43961</v>
      </c>
      <c r="F98" s="36">
        <v>43968</v>
      </c>
      <c r="G98" s="36">
        <v>43975</v>
      </c>
      <c r="H98" s="36">
        <v>43981</v>
      </c>
    </row>
    <row r="99" spans="1:8" x14ac:dyDescent="0.15">
      <c r="A99" s="36">
        <v>43360</v>
      </c>
      <c r="B99" t="s">
        <v>92</v>
      </c>
      <c r="C99" t="s">
        <v>68</v>
      </c>
      <c r="D99" s="36">
        <v>43982</v>
      </c>
      <c r="E99" s="36">
        <v>43989</v>
      </c>
      <c r="F99" s="36">
        <v>43996</v>
      </c>
      <c r="G99" s="36">
        <v>44003</v>
      </c>
      <c r="H99" s="36">
        <v>44009</v>
      </c>
    </row>
    <row r="100" spans="1:8" x14ac:dyDescent="0.15">
      <c r="A100" s="36">
        <v>43366</v>
      </c>
      <c r="B100" t="s">
        <v>93</v>
      </c>
      <c r="C100" t="s">
        <v>68</v>
      </c>
      <c r="D100" s="36">
        <v>44010</v>
      </c>
      <c r="E100" s="36">
        <v>44017</v>
      </c>
      <c r="F100" s="36">
        <v>44024</v>
      </c>
      <c r="G100" s="36">
        <v>44031</v>
      </c>
      <c r="H100" s="36">
        <v>44037</v>
      </c>
    </row>
    <row r="101" spans="1:8" x14ac:dyDescent="0.15">
      <c r="A101" s="36">
        <v>43367</v>
      </c>
      <c r="B101" t="s">
        <v>90</v>
      </c>
      <c r="C101" t="s">
        <v>68</v>
      </c>
      <c r="D101" s="36">
        <v>44038</v>
      </c>
      <c r="E101" s="36">
        <v>44045</v>
      </c>
      <c r="F101" s="36">
        <v>44052</v>
      </c>
      <c r="G101" s="36">
        <v>44059</v>
      </c>
      <c r="H101" s="36">
        <v>44065</v>
      </c>
    </row>
    <row r="102" spans="1:8" x14ac:dyDescent="0.15">
      <c r="A102" s="36">
        <v>43381</v>
      </c>
      <c r="B102" t="s">
        <v>94</v>
      </c>
      <c r="C102" t="s">
        <v>68</v>
      </c>
      <c r="D102" s="36">
        <v>44066</v>
      </c>
      <c r="E102" s="36">
        <v>44073</v>
      </c>
      <c r="F102" s="36">
        <v>44080</v>
      </c>
      <c r="G102" s="36">
        <v>44087</v>
      </c>
      <c r="H102" s="36">
        <v>44093</v>
      </c>
    </row>
    <row r="103" spans="1:8" x14ac:dyDescent="0.15">
      <c r="A103" s="36">
        <v>43407</v>
      </c>
      <c r="B103" t="s">
        <v>95</v>
      </c>
      <c r="C103" t="s">
        <v>68</v>
      </c>
      <c r="D103" s="36">
        <v>44094</v>
      </c>
      <c r="E103" s="36">
        <v>44101</v>
      </c>
      <c r="F103" s="36">
        <v>44108</v>
      </c>
      <c r="G103" s="36">
        <v>44115</v>
      </c>
      <c r="H103" s="36">
        <v>44121</v>
      </c>
    </row>
    <row r="104" spans="1:8" x14ac:dyDescent="0.15">
      <c r="A104" s="36">
        <v>43427</v>
      </c>
      <c r="B104" t="s">
        <v>96</v>
      </c>
      <c r="C104" t="s">
        <v>68</v>
      </c>
      <c r="D104" s="36">
        <v>44122</v>
      </c>
      <c r="E104" s="36">
        <v>44129</v>
      </c>
      <c r="F104" s="36">
        <v>44136</v>
      </c>
      <c r="G104" s="36">
        <v>44143</v>
      </c>
      <c r="H104" s="36">
        <v>44149</v>
      </c>
    </row>
    <row r="105" spans="1:8" x14ac:dyDescent="0.15">
      <c r="A105" s="36">
        <v>43457</v>
      </c>
      <c r="B105" t="s">
        <v>97</v>
      </c>
      <c r="C105" t="s">
        <v>68</v>
      </c>
      <c r="D105" s="36">
        <v>44150</v>
      </c>
      <c r="E105" s="36">
        <v>44157</v>
      </c>
      <c r="F105" s="36">
        <v>44164</v>
      </c>
      <c r="G105" s="36">
        <v>44171</v>
      </c>
      <c r="H105" s="36">
        <v>44177</v>
      </c>
    </row>
    <row r="106" spans="1:8" x14ac:dyDescent="0.15">
      <c r="A106" s="36">
        <v>43458</v>
      </c>
      <c r="B106" t="s">
        <v>90</v>
      </c>
      <c r="C106" t="s">
        <v>68</v>
      </c>
      <c r="D106" s="36">
        <v>44178</v>
      </c>
      <c r="E106" s="36">
        <v>44185</v>
      </c>
      <c r="F106" s="36">
        <v>44192</v>
      </c>
      <c r="G106" s="36">
        <v>44199</v>
      </c>
      <c r="H106" s="36">
        <v>44205</v>
      </c>
    </row>
    <row r="107" spans="1:8" x14ac:dyDescent="0.15">
      <c r="A107" s="36">
        <v>43466</v>
      </c>
      <c r="B107" t="s">
        <v>82</v>
      </c>
      <c r="C107" t="s">
        <v>68</v>
      </c>
      <c r="D107" s="36">
        <v>44206</v>
      </c>
      <c r="E107" s="36">
        <v>44213</v>
      </c>
      <c r="F107" s="36">
        <v>44220</v>
      </c>
      <c r="G107" s="36">
        <v>44227</v>
      </c>
      <c r="H107" s="36">
        <v>44233</v>
      </c>
    </row>
    <row r="108" spans="1:8" x14ac:dyDescent="0.15">
      <c r="A108" s="36">
        <v>43479</v>
      </c>
      <c r="B108" t="s">
        <v>83</v>
      </c>
      <c r="C108" t="s">
        <v>68</v>
      </c>
      <c r="D108" s="36">
        <v>44234</v>
      </c>
      <c r="E108" s="36">
        <v>44241</v>
      </c>
      <c r="F108" s="36">
        <v>44248</v>
      </c>
      <c r="G108" s="36">
        <v>44255</v>
      </c>
      <c r="H108" s="36">
        <v>44261</v>
      </c>
    </row>
    <row r="109" spans="1:8" x14ac:dyDescent="0.15">
      <c r="A109" s="36">
        <v>43507</v>
      </c>
      <c r="B109" t="s">
        <v>84</v>
      </c>
      <c r="C109" t="s">
        <v>68</v>
      </c>
      <c r="D109" s="36">
        <v>44262</v>
      </c>
      <c r="E109" s="36">
        <v>44269</v>
      </c>
      <c r="F109" s="36">
        <v>44276</v>
      </c>
      <c r="G109" s="36">
        <v>44283</v>
      </c>
      <c r="H109" s="36">
        <v>44289</v>
      </c>
    </row>
    <row r="110" spans="1:8" x14ac:dyDescent="0.15">
      <c r="A110" s="36">
        <v>43545</v>
      </c>
      <c r="B110" t="s">
        <v>85</v>
      </c>
      <c r="C110" t="s">
        <v>68</v>
      </c>
      <c r="D110" s="36">
        <v>44290</v>
      </c>
      <c r="E110" s="36">
        <v>44297</v>
      </c>
      <c r="F110" s="36">
        <v>44304</v>
      </c>
      <c r="G110" s="36">
        <v>44311</v>
      </c>
      <c r="H110" s="36">
        <v>44317</v>
      </c>
    </row>
    <row r="111" spans="1:8" x14ac:dyDescent="0.15">
      <c r="A111" s="36">
        <v>43584</v>
      </c>
      <c r="B111" t="s">
        <v>86</v>
      </c>
      <c r="C111" t="s">
        <v>68</v>
      </c>
      <c r="D111" s="36">
        <v>44318</v>
      </c>
      <c r="E111" s="36">
        <v>44325</v>
      </c>
      <c r="F111" s="36">
        <v>44332</v>
      </c>
      <c r="G111" s="36">
        <v>44339</v>
      </c>
      <c r="H111" s="36">
        <v>44345</v>
      </c>
    </row>
    <row r="112" spans="1:8" x14ac:dyDescent="0.15">
      <c r="A112" s="36">
        <v>43588</v>
      </c>
      <c r="B112" t="s">
        <v>87</v>
      </c>
      <c r="C112" t="s">
        <v>68</v>
      </c>
      <c r="D112" s="36">
        <v>44346</v>
      </c>
      <c r="E112" s="36">
        <v>44353</v>
      </c>
      <c r="F112" s="36">
        <v>44360</v>
      </c>
      <c r="G112" s="36">
        <v>44367</v>
      </c>
      <c r="H112" s="36">
        <v>44373</v>
      </c>
    </row>
    <row r="113" spans="1:8" x14ac:dyDescent="0.15">
      <c r="A113" s="36">
        <v>43589</v>
      </c>
      <c r="B113" t="s">
        <v>88</v>
      </c>
      <c r="C113" t="s">
        <v>68</v>
      </c>
      <c r="D113" s="36">
        <v>44374</v>
      </c>
      <c r="E113" s="36">
        <v>44381</v>
      </c>
      <c r="F113" s="36">
        <v>44388</v>
      </c>
      <c r="G113" s="36">
        <v>44395</v>
      </c>
      <c r="H113" s="36">
        <v>44401</v>
      </c>
    </row>
    <row r="114" spans="1:8" x14ac:dyDescent="0.15">
      <c r="A114" s="36">
        <v>43590</v>
      </c>
      <c r="B114" t="s">
        <v>89</v>
      </c>
      <c r="C114" t="s">
        <v>68</v>
      </c>
      <c r="D114" s="36">
        <v>44402</v>
      </c>
      <c r="E114" s="36">
        <v>44409</v>
      </c>
      <c r="F114" s="36">
        <v>44416</v>
      </c>
      <c r="G114" s="36">
        <v>44423</v>
      </c>
      <c r="H114" s="36">
        <v>44429</v>
      </c>
    </row>
    <row r="115" spans="1:8" x14ac:dyDescent="0.15">
      <c r="A115" s="36">
        <v>43591</v>
      </c>
      <c r="B115" t="s">
        <v>90</v>
      </c>
      <c r="C115" t="s">
        <v>68</v>
      </c>
      <c r="D115" s="36">
        <v>44430</v>
      </c>
      <c r="E115" s="36">
        <v>44437</v>
      </c>
      <c r="F115" s="36">
        <v>44444</v>
      </c>
      <c r="G115" s="36">
        <v>44451</v>
      </c>
      <c r="H115" s="36">
        <v>44457</v>
      </c>
    </row>
    <row r="116" spans="1:8" x14ac:dyDescent="0.15">
      <c r="A116" s="36">
        <v>43661</v>
      </c>
      <c r="B116" t="s">
        <v>91</v>
      </c>
      <c r="C116" t="s">
        <v>68</v>
      </c>
      <c r="D116" s="36">
        <v>44458</v>
      </c>
      <c r="E116" s="36">
        <v>44465</v>
      </c>
      <c r="F116" s="36">
        <v>44472</v>
      </c>
      <c r="G116" s="36">
        <v>44479</v>
      </c>
      <c r="H116" s="36">
        <v>44485</v>
      </c>
    </row>
    <row r="117" spans="1:8" x14ac:dyDescent="0.15">
      <c r="A117" s="36">
        <v>43688</v>
      </c>
      <c r="B117" t="s">
        <v>99</v>
      </c>
      <c r="C117" t="s">
        <v>68</v>
      </c>
      <c r="D117" s="36">
        <v>44486</v>
      </c>
      <c r="E117" s="36">
        <v>44493</v>
      </c>
      <c r="F117" s="36">
        <v>44500</v>
      </c>
      <c r="G117" s="36">
        <v>44507</v>
      </c>
      <c r="H117" s="36">
        <v>44513</v>
      </c>
    </row>
    <row r="118" spans="1:8" x14ac:dyDescent="0.15">
      <c r="A118" s="36">
        <v>43689</v>
      </c>
      <c r="B118" t="s">
        <v>90</v>
      </c>
      <c r="C118" t="s">
        <v>68</v>
      </c>
      <c r="D118" s="36">
        <v>44514</v>
      </c>
      <c r="E118" s="36">
        <v>44521</v>
      </c>
      <c r="F118" s="36">
        <v>44528</v>
      </c>
      <c r="G118" s="36">
        <v>44535</v>
      </c>
      <c r="H118" s="36">
        <v>44541</v>
      </c>
    </row>
    <row r="119" spans="1:8" x14ac:dyDescent="0.15">
      <c r="A119" s="36">
        <v>43724</v>
      </c>
      <c r="B119" t="s">
        <v>92</v>
      </c>
      <c r="C119" t="s">
        <v>68</v>
      </c>
      <c r="D119" s="36">
        <v>44542</v>
      </c>
      <c r="E119" s="36">
        <v>44549</v>
      </c>
      <c r="F119" s="36">
        <v>44556</v>
      </c>
      <c r="G119" s="36">
        <v>44563</v>
      </c>
      <c r="H119" s="36">
        <v>44569</v>
      </c>
    </row>
    <row r="120" spans="1:8" x14ac:dyDescent="0.15">
      <c r="A120" s="36">
        <v>43731</v>
      </c>
      <c r="B120" t="s">
        <v>93</v>
      </c>
      <c r="C120" t="s">
        <v>68</v>
      </c>
      <c r="D120" s="36">
        <v>44570</v>
      </c>
      <c r="E120" s="36">
        <v>44577</v>
      </c>
      <c r="F120" s="36">
        <v>44584</v>
      </c>
      <c r="G120" s="36">
        <v>44591</v>
      </c>
      <c r="H120" s="36">
        <v>44597</v>
      </c>
    </row>
    <row r="121" spans="1:8" x14ac:dyDescent="0.15">
      <c r="A121" s="36">
        <v>43752</v>
      </c>
      <c r="B121" t="s">
        <v>94</v>
      </c>
      <c r="C121" t="s">
        <v>68</v>
      </c>
      <c r="D121" s="36">
        <v>44598</v>
      </c>
      <c r="E121" s="36">
        <v>44605</v>
      </c>
      <c r="F121" s="36">
        <v>44612</v>
      </c>
      <c r="G121" s="36">
        <v>44619</v>
      </c>
      <c r="H121" s="36">
        <v>44625</v>
      </c>
    </row>
    <row r="122" spans="1:8" x14ac:dyDescent="0.15">
      <c r="A122" s="36">
        <v>43772</v>
      </c>
      <c r="B122" t="s">
        <v>95</v>
      </c>
      <c r="C122" t="s">
        <v>68</v>
      </c>
      <c r="D122" s="36">
        <v>44626</v>
      </c>
      <c r="E122" s="36">
        <v>44633</v>
      </c>
      <c r="F122" s="36">
        <v>44640</v>
      </c>
      <c r="G122" s="36">
        <v>44647</v>
      </c>
      <c r="H122" s="36">
        <v>44653</v>
      </c>
    </row>
    <row r="123" spans="1:8" x14ac:dyDescent="0.15">
      <c r="A123" s="36">
        <v>43773</v>
      </c>
      <c r="B123" t="s">
        <v>90</v>
      </c>
      <c r="C123" t="s">
        <v>68</v>
      </c>
      <c r="D123" s="36">
        <v>44654</v>
      </c>
      <c r="E123" s="36">
        <v>44661</v>
      </c>
      <c r="F123" s="36">
        <v>44668</v>
      </c>
      <c r="G123" s="36">
        <v>44675</v>
      </c>
      <c r="H123" s="36">
        <v>44681</v>
      </c>
    </row>
    <row r="124" spans="1:8" x14ac:dyDescent="0.15">
      <c r="A124" s="36">
        <v>43792</v>
      </c>
      <c r="B124" t="s">
        <v>96</v>
      </c>
      <c r="C124" t="s">
        <v>68</v>
      </c>
      <c r="D124" s="36">
        <v>44682</v>
      </c>
      <c r="E124" s="36">
        <v>44689</v>
      </c>
      <c r="F124" s="36">
        <v>44696</v>
      </c>
      <c r="G124" s="36">
        <v>44703</v>
      </c>
      <c r="H124" s="36">
        <v>44709</v>
      </c>
    </row>
    <row r="125" spans="1:8" x14ac:dyDescent="0.15">
      <c r="A125" s="36">
        <v>43831</v>
      </c>
      <c r="B125" t="s">
        <v>82</v>
      </c>
      <c r="C125" t="s">
        <v>68</v>
      </c>
      <c r="D125" s="36">
        <v>44710</v>
      </c>
      <c r="E125" s="36">
        <v>44717</v>
      </c>
      <c r="F125" s="36">
        <v>44724</v>
      </c>
      <c r="G125" s="36">
        <v>44731</v>
      </c>
      <c r="H125" s="36">
        <v>44737</v>
      </c>
    </row>
    <row r="126" spans="1:8" x14ac:dyDescent="0.15">
      <c r="A126" s="36">
        <v>43843</v>
      </c>
      <c r="B126" t="s">
        <v>83</v>
      </c>
      <c r="C126" t="s">
        <v>68</v>
      </c>
      <c r="D126" s="36">
        <v>44738</v>
      </c>
      <c r="E126" s="36">
        <v>44745</v>
      </c>
      <c r="F126" s="36">
        <v>44752</v>
      </c>
      <c r="G126" s="36">
        <v>44759</v>
      </c>
      <c r="H126" s="36">
        <v>44765</v>
      </c>
    </row>
    <row r="127" spans="1:8" x14ac:dyDescent="0.15">
      <c r="A127" s="36">
        <v>43872</v>
      </c>
      <c r="B127" t="s">
        <v>84</v>
      </c>
      <c r="C127" t="s">
        <v>68</v>
      </c>
      <c r="D127" s="36">
        <v>44766</v>
      </c>
      <c r="E127" s="36">
        <v>44773</v>
      </c>
      <c r="F127" s="36">
        <v>44780</v>
      </c>
      <c r="G127" s="36">
        <v>44787</v>
      </c>
      <c r="H127" s="36">
        <v>44793</v>
      </c>
    </row>
    <row r="128" spans="1:8" x14ac:dyDescent="0.15">
      <c r="A128" s="36">
        <v>43884</v>
      </c>
      <c r="B128" t="s">
        <v>101</v>
      </c>
      <c r="C128" t="s">
        <v>68</v>
      </c>
      <c r="D128" s="36">
        <v>44794</v>
      </c>
      <c r="E128" s="36">
        <v>44801</v>
      </c>
      <c r="F128" s="36">
        <v>44808</v>
      </c>
      <c r="G128" s="36">
        <v>44815</v>
      </c>
      <c r="H128" s="36">
        <v>44821</v>
      </c>
    </row>
    <row r="129" spans="1:8" x14ac:dyDescent="0.15">
      <c r="A129" s="36">
        <v>43885</v>
      </c>
      <c r="B129" t="s">
        <v>90</v>
      </c>
      <c r="C129" t="s">
        <v>68</v>
      </c>
      <c r="D129" s="36">
        <v>44822</v>
      </c>
      <c r="E129" s="36">
        <v>44829</v>
      </c>
      <c r="F129" s="36">
        <v>44836</v>
      </c>
      <c r="G129" s="36">
        <v>44843</v>
      </c>
      <c r="H129" s="36">
        <v>44849</v>
      </c>
    </row>
    <row r="130" spans="1:8" x14ac:dyDescent="0.15">
      <c r="A130" s="36">
        <v>43910</v>
      </c>
      <c r="B130" t="s">
        <v>85</v>
      </c>
      <c r="C130" t="s">
        <v>68</v>
      </c>
      <c r="D130" s="36">
        <v>44850</v>
      </c>
      <c r="E130" s="36">
        <v>44857</v>
      </c>
      <c r="F130" s="36">
        <v>44864</v>
      </c>
      <c r="G130" s="36">
        <v>44871</v>
      </c>
      <c r="H130" s="36">
        <v>44877</v>
      </c>
    </row>
    <row r="131" spans="1:8" x14ac:dyDescent="0.15">
      <c r="A131" s="36">
        <v>43950</v>
      </c>
      <c r="B131" t="s">
        <v>86</v>
      </c>
      <c r="C131" t="s">
        <v>68</v>
      </c>
      <c r="D131" s="36">
        <v>44878</v>
      </c>
      <c r="E131" s="36">
        <v>44885</v>
      </c>
      <c r="F131" s="36">
        <v>44892</v>
      </c>
      <c r="G131" s="36">
        <v>44899</v>
      </c>
      <c r="H131" s="36">
        <v>44905</v>
      </c>
    </row>
    <row r="132" spans="1:8" x14ac:dyDescent="0.15">
      <c r="A132" s="36">
        <v>43954</v>
      </c>
      <c r="B132" t="s">
        <v>87</v>
      </c>
      <c r="C132" t="s">
        <v>68</v>
      </c>
      <c r="D132" s="36">
        <v>44906</v>
      </c>
      <c r="E132" s="36">
        <v>44913</v>
      </c>
      <c r="F132" s="36">
        <v>44920</v>
      </c>
      <c r="G132" s="36">
        <v>44927</v>
      </c>
      <c r="H132" s="36">
        <v>44933</v>
      </c>
    </row>
    <row r="133" spans="1:8" x14ac:dyDescent="0.15">
      <c r="A133" s="36">
        <v>43955</v>
      </c>
      <c r="B133" t="s">
        <v>88</v>
      </c>
      <c r="C133" t="s">
        <v>68</v>
      </c>
      <c r="D133" s="36">
        <v>44934</v>
      </c>
      <c r="E133" s="36">
        <v>44941</v>
      </c>
      <c r="F133" s="36">
        <v>44948</v>
      </c>
      <c r="G133" s="36">
        <v>44955</v>
      </c>
      <c r="H133" s="36">
        <v>44961</v>
      </c>
    </row>
    <row r="134" spans="1:8" x14ac:dyDescent="0.15">
      <c r="A134" s="36">
        <v>43956</v>
      </c>
      <c r="B134" t="s">
        <v>89</v>
      </c>
      <c r="C134" t="s">
        <v>68</v>
      </c>
      <c r="D134" s="36">
        <v>44962</v>
      </c>
      <c r="E134" s="36">
        <v>44969</v>
      </c>
      <c r="F134" s="36">
        <v>44976</v>
      </c>
      <c r="G134" s="36">
        <v>44983</v>
      </c>
      <c r="H134" s="36">
        <v>44989</v>
      </c>
    </row>
    <row r="135" spans="1:8" x14ac:dyDescent="0.15">
      <c r="A135" s="36">
        <v>43957</v>
      </c>
      <c r="B135" t="s">
        <v>90</v>
      </c>
      <c r="C135" t="s">
        <v>68</v>
      </c>
      <c r="D135" s="36">
        <v>44990</v>
      </c>
      <c r="E135" s="36">
        <v>44997</v>
      </c>
      <c r="F135" s="36">
        <v>45004</v>
      </c>
      <c r="G135" s="36">
        <v>45011</v>
      </c>
      <c r="H135" s="36">
        <v>45017</v>
      </c>
    </row>
    <row r="136" spans="1:8" x14ac:dyDescent="0.15">
      <c r="A136" s="36">
        <v>44035</v>
      </c>
      <c r="B136" t="s">
        <v>91</v>
      </c>
      <c r="C136" t="s">
        <v>68</v>
      </c>
      <c r="D136" s="36">
        <v>45018</v>
      </c>
      <c r="E136" s="36">
        <v>45025</v>
      </c>
      <c r="F136" s="36">
        <v>45032</v>
      </c>
      <c r="G136" s="36">
        <v>45039</v>
      </c>
      <c r="H136" s="36">
        <v>45045</v>
      </c>
    </row>
    <row r="137" spans="1:8" x14ac:dyDescent="0.15">
      <c r="A137" s="36">
        <v>44053</v>
      </c>
      <c r="B137" t="s">
        <v>99</v>
      </c>
      <c r="C137" t="s">
        <v>68</v>
      </c>
      <c r="D137" s="36">
        <v>45046</v>
      </c>
      <c r="E137" s="36">
        <v>45053</v>
      </c>
      <c r="F137" s="36">
        <v>45060</v>
      </c>
      <c r="G137" s="36">
        <v>45067</v>
      </c>
      <c r="H137" s="36">
        <v>45073</v>
      </c>
    </row>
    <row r="138" spans="1:8" x14ac:dyDescent="0.15">
      <c r="A138" s="36">
        <v>44095</v>
      </c>
      <c r="B138" t="s">
        <v>92</v>
      </c>
      <c r="C138" t="s">
        <v>68</v>
      </c>
      <c r="D138" s="36">
        <v>45074</v>
      </c>
      <c r="E138" s="36">
        <v>45081</v>
      </c>
      <c r="F138" s="36">
        <v>45088</v>
      </c>
      <c r="G138" s="36">
        <v>45095</v>
      </c>
      <c r="H138" s="36">
        <v>45101</v>
      </c>
    </row>
    <row r="139" spans="1:8" x14ac:dyDescent="0.15">
      <c r="A139" s="36">
        <v>44096</v>
      </c>
      <c r="B139" t="s">
        <v>93</v>
      </c>
      <c r="C139" t="s">
        <v>68</v>
      </c>
      <c r="D139" s="36">
        <v>45102</v>
      </c>
      <c r="E139" s="36">
        <v>45109</v>
      </c>
      <c r="F139" s="36">
        <v>45116</v>
      </c>
      <c r="G139" s="36">
        <v>45123</v>
      </c>
      <c r="H139" s="36">
        <v>45129</v>
      </c>
    </row>
    <row r="140" spans="1:8" x14ac:dyDescent="0.15">
      <c r="A140" s="36">
        <v>44036</v>
      </c>
      <c r="B140" t="s">
        <v>94</v>
      </c>
      <c r="C140" t="s">
        <v>68</v>
      </c>
      <c r="D140" s="36">
        <v>45130</v>
      </c>
      <c r="E140" s="36">
        <v>45137</v>
      </c>
      <c r="F140" s="36">
        <v>45144</v>
      </c>
      <c r="G140" s="36">
        <v>45151</v>
      </c>
      <c r="H140" s="36">
        <v>45157</v>
      </c>
    </row>
    <row r="141" spans="1:8" x14ac:dyDescent="0.15">
      <c r="A141" s="36">
        <v>44138</v>
      </c>
      <c r="B141" t="s">
        <v>95</v>
      </c>
      <c r="C141" t="s">
        <v>68</v>
      </c>
      <c r="D141" s="36">
        <v>45158</v>
      </c>
      <c r="E141" s="36">
        <v>45165</v>
      </c>
      <c r="F141" s="36">
        <v>45172</v>
      </c>
      <c r="G141" s="36">
        <v>45179</v>
      </c>
      <c r="H141" s="36">
        <v>45185</v>
      </c>
    </row>
    <row r="142" spans="1:8" x14ac:dyDescent="0.15">
      <c r="A142" s="36">
        <v>44158</v>
      </c>
      <c r="B142" t="s">
        <v>96</v>
      </c>
      <c r="C142" t="s">
        <v>68</v>
      </c>
      <c r="D142" s="36">
        <v>45186</v>
      </c>
      <c r="E142" s="36">
        <v>45193</v>
      </c>
      <c r="F142" s="36">
        <v>45200</v>
      </c>
      <c r="G142" s="36">
        <v>45207</v>
      </c>
      <c r="H142" s="36">
        <v>45213</v>
      </c>
    </row>
    <row r="143" spans="1:8" x14ac:dyDescent="0.15">
      <c r="A143" s="36">
        <v>44197</v>
      </c>
      <c r="B143" t="s">
        <v>82</v>
      </c>
      <c r="C143" t="s">
        <v>68</v>
      </c>
      <c r="D143" s="36">
        <v>45214</v>
      </c>
      <c r="E143" s="36">
        <v>45221</v>
      </c>
      <c r="F143" s="36">
        <v>45228</v>
      </c>
      <c r="G143" s="36">
        <v>45235</v>
      </c>
      <c r="H143" s="36">
        <v>45241</v>
      </c>
    </row>
    <row r="144" spans="1:8" x14ac:dyDescent="0.15">
      <c r="A144" s="36">
        <v>44207</v>
      </c>
      <c r="B144" t="s">
        <v>83</v>
      </c>
      <c r="C144" t="s">
        <v>68</v>
      </c>
      <c r="D144" s="36">
        <v>45242</v>
      </c>
      <c r="E144" s="36">
        <v>45249</v>
      </c>
      <c r="F144" s="36">
        <v>45256</v>
      </c>
      <c r="G144" s="36">
        <v>45263</v>
      </c>
      <c r="H144" s="36">
        <v>45269</v>
      </c>
    </row>
    <row r="145" spans="1:8" x14ac:dyDescent="0.15">
      <c r="A145" s="36">
        <v>44238</v>
      </c>
      <c r="B145" t="s">
        <v>84</v>
      </c>
      <c r="C145" t="s">
        <v>68</v>
      </c>
      <c r="D145" s="36">
        <v>45270</v>
      </c>
      <c r="E145" s="36">
        <v>45277</v>
      </c>
      <c r="F145" s="36">
        <v>45284</v>
      </c>
      <c r="G145" s="36">
        <v>45291</v>
      </c>
      <c r="H145" s="36">
        <v>45297</v>
      </c>
    </row>
    <row r="146" spans="1:8" x14ac:dyDescent="0.15">
      <c r="A146" s="36">
        <v>44250</v>
      </c>
      <c r="B146" t="s">
        <v>102</v>
      </c>
      <c r="C146" t="s">
        <v>68</v>
      </c>
      <c r="D146" s="36">
        <v>45298</v>
      </c>
      <c r="E146" s="36">
        <v>45305</v>
      </c>
      <c r="F146" s="36">
        <v>45312</v>
      </c>
      <c r="G146" s="36">
        <v>45319</v>
      </c>
      <c r="H146" s="36">
        <v>45325</v>
      </c>
    </row>
    <row r="147" spans="1:8" x14ac:dyDescent="0.15">
      <c r="A147" s="36">
        <v>44275</v>
      </c>
      <c r="B147" t="s">
        <v>85</v>
      </c>
      <c r="C147" t="s">
        <v>68</v>
      </c>
      <c r="D147" s="36">
        <v>45326</v>
      </c>
      <c r="E147" s="36">
        <v>45333</v>
      </c>
      <c r="F147" s="36">
        <v>45340</v>
      </c>
      <c r="G147" s="36">
        <v>45347</v>
      </c>
      <c r="H147" s="36">
        <v>45353</v>
      </c>
    </row>
    <row r="148" spans="1:8" x14ac:dyDescent="0.15">
      <c r="A148" s="36">
        <v>44315</v>
      </c>
      <c r="B148" t="s">
        <v>86</v>
      </c>
      <c r="C148" t="s">
        <v>68</v>
      </c>
      <c r="D148" s="36">
        <v>45354</v>
      </c>
      <c r="E148" s="36">
        <v>45361</v>
      </c>
      <c r="F148" s="36">
        <v>45368</v>
      </c>
      <c r="G148" s="36">
        <v>45375</v>
      </c>
      <c r="H148" s="36">
        <v>45381</v>
      </c>
    </row>
    <row r="149" spans="1:8" x14ac:dyDescent="0.15">
      <c r="A149" s="36">
        <v>44319</v>
      </c>
      <c r="B149" t="s">
        <v>87</v>
      </c>
      <c r="C149" t="s">
        <v>68</v>
      </c>
      <c r="D149" s="36">
        <v>45382</v>
      </c>
      <c r="E149" s="36">
        <v>45389</v>
      </c>
      <c r="F149" s="36">
        <v>45396</v>
      </c>
      <c r="G149" s="36">
        <v>45403</v>
      </c>
      <c r="H149" s="36">
        <v>45409</v>
      </c>
    </row>
    <row r="150" spans="1:8" x14ac:dyDescent="0.15">
      <c r="A150" s="36">
        <v>44320</v>
      </c>
      <c r="B150" t="s">
        <v>88</v>
      </c>
      <c r="C150" t="s">
        <v>68</v>
      </c>
      <c r="D150" s="36">
        <v>45410</v>
      </c>
      <c r="E150" s="36">
        <v>45417</v>
      </c>
      <c r="F150" s="36">
        <v>45424</v>
      </c>
      <c r="G150" s="36">
        <v>45431</v>
      </c>
      <c r="H150" s="36">
        <v>45437</v>
      </c>
    </row>
    <row r="151" spans="1:8" x14ac:dyDescent="0.15">
      <c r="A151" s="36">
        <v>44321</v>
      </c>
      <c r="B151" t="s">
        <v>89</v>
      </c>
      <c r="C151" t="s">
        <v>68</v>
      </c>
      <c r="D151" s="36">
        <v>45438</v>
      </c>
      <c r="E151" s="36">
        <v>45445</v>
      </c>
      <c r="F151" s="36">
        <v>45452</v>
      </c>
      <c r="G151" s="36">
        <v>45459</v>
      </c>
      <c r="H151" s="36">
        <v>45465</v>
      </c>
    </row>
    <row r="152" spans="1:8" x14ac:dyDescent="0.15">
      <c r="A152" s="36">
        <v>44399</v>
      </c>
      <c r="B152" t="s">
        <v>91</v>
      </c>
      <c r="C152" t="s">
        <v>68</v>
      </c>
      <c r="D152" s="36">
        <v>45466</v>
      </c>
      <c r="E152" s="36">
        <v>45473</v>
      </c>
      <c r="F152" s="36">
        <v>45480</v>
      </c>
      <c r="G152" s="36">
        <v>45487</v>
      </c>
      <c r="H152" s="36">
        <v>45493</v>
      </c>
    </row>
    <row r="153" spans="1:8" x14ac:dyDescent="0.15">
      <c r="A153" s="36">
        <v>44417</v>
      </c>
      <c r="B153" t="s">
        <v>99</v>
      </c>
      <c r="C153" t="s">
        <v>68</v>
      </c>
      <c r="D153" s="36">
        <v>45494</v>
      </c>
      <c r="E153" s="36">
        <v>45501</v>
      </c>
      <c r="F153" s="36">
        <v>45508</v>
      </c>
      <c r="G153" s="36">
        <v>45515</v>
      </c>
      <c r="H153" s="36">
        <v>45521</v>
      </c>
    </row>
    <row r="154" spans="1:8" x14ac:dyDescent="0.15">
      <c r="A154" s="36">
        <v>44459</v>
      </c>
      <c r="B154" t="s">
        <v>92</v>
      </c>
      <c r="C154" t="s">
        <v>68</v>
      </c>
      <c r="D154" s="36">
        <v>45522</v>
      </c>
      <c r="E154" s="36">
        <v>45529</v>
      </c>
      <c r="F154" s="36">
        <v>45536</v>
      </c>
      <c r="G154" s="36">
        <v>45543</v>
      </c>
      <c r="H154" s="36">
        <v>45549</v>
      </c>
    </row>
    <row r="155" spans="1:8" x14ac:dyDescent="0.15">
      <c r="A155" s="36">
        <v>44462</v>
      </c>
      <c r="B155" t="s">
        <v>93</v>
      </c>
      <c r="C155" t="s">
        <v>68</v>
      </c>
      <c r="D155" s="36">
        <v>45550</v>
      </c>
      <c r="E155" s="36">
        <v>45557</v>
      </c>
      <c r="F155" s="36">
        <v>45564</v>
      </c>
      <c r="G155" s="36">
        <v>45571</v>
      </c>
      <c r="H155" s="36">
        <v>45577</v>
      </c>
    </row>
    <row r="156" spans="1:8" x14ac:dyDescent="0.15">
      <c r="A156" s="36">
        <v>44400</v>
      </c>
      <c r="B156" t="s">
        <v>94</v>
      </c>
      <c r="C156" t="s">
        <v>68</v>
      </c>
      <c r="D156" s="36">
        <v>45578</v>
      </c>
      <c r="E156" s="36">
        <v>45585</v>
      </c>
      <c r="F156" s="36">
        <v>45592</v>
      </c>
      <c r="G156" s="36">
        <v>45599</v>
      </c>
      <c r="H156" s="36">
        <v>45605</v>
      </c>
    </row>
    <row r="157" spans="1:8" x14ac:dyDescent="0.15">
      <c r="A157" s="36">
        <v>44503</v>
      </c>
      <c r="B157" t="s">
        <v>95</v>
      </c>
      <c r="C157" t="s">
        <v>68</v>
      </c>
      <c r="D157" s="36">
        <v>45606</v>
      </c>
      <c r="E157" s="36">
        <v>45613</v>
      </c>
      <c r="F157" s="36">
        <v>45620</v>
      </c>
      <c r="G157" s="36">
        <v>45627</v>
      </c>
      <c r="H157" s="36">
        <v>45633</v>
      </c>
    </row>
    <row r="158" spans="1:8" x14ac:dyDescent="0.15">
      <c r="A158" s="36">
        <v>44523</v>
      </c>
      <c r="B158" t="s">
        <v>96</v>
      </c>
      <c r="C158" t="s">
        <v>68</v>
      </c>
      <c r="D158" s="36">
        <v>45634</v>
      </c>
      <c r="E158" s="36">
        <v>45641</v>
      </c>
      <c r="F158" s="36">
        <v>45648</v>
      </c>
      <c r="G158" s="36">
        <v>45655</v>
      </c>
      <c r="H158" s="36">
        <v>45661</v>
      </c>
    </row>
    <row r="159" spans="1:8" x14ac:dyDescent="0.15">
      <c r="A159" s="36">
        <v>44562</v>
      </c>
      <c r="B159" t="s">
        <v>82</v>
      </c>
      <c r="C159" t="s">
        <v>68</v>
      </c>
      <c r="D159" s="36">
        <v>45662</v>
      </c>
      <c r="E159" s="36">
        <v>45669</v>
      </c>
      <c r="F159" s="36">
        <v>45676</v>
      </c>
      <c r="G159" s="36">
        <v>45683</v>
      </c>
      <c r="H159" s="36">
        <v>45689</v>
      </c>
    </row>
    <row r="160" spans="1:8" x14ac:dyDescent="0.15">
      <c r="A160" s="36">
        <v>44571</v>
      </c>
      <c r="B160" t="s">
        <v>83</v>
      </c>
      <c r="C160" t="s">
        <v>68</v>
      </c>
      <c r="D160" s="36">
        <v>45690</v>
      </c>
      <c r="E160" s="36">
        <v>45697</v>
      </c>
      <c r="F160" s="36">
        <v>45704</v>
      </c>
      <c r="G160" s="36">
        <v>45711</v>
      </c>
      <c r="H160" s="36">
        <v>45717</v>
      </c>
    </row>
    <row r="161" spans="1:8" x14ac:dyDescent="0.15">
      <c r="A161" s="36">
        <v>44603</v>
      </c>
      <c r="B161" t="s">
        <v>84</v>
      </c>
      <c r="C161" t="s">
        <v>68</v>
      </c>
      <c r="D161" s="36">
        <v>45718</v>
      </c>
      <c r="E161" s="36">
        <v>45725</v>
      </c>
      <c r="F161" s="36">
        <v>45732</v>
      </c>
      <c r="G161" s="36">
        <v>45739</v>
      </c>
      <c r="H161" s="36">
        <v>45745</v>
      </c>
    </row>
    <row r="162" spans="1:8" x14ac:dyDescent="0.15">
      <c r="A162" s="36">
        <v>44615</v>
      </c>
      <c r="B162" t="s">
        <v>102</v>
      </c>
      <c r="C162" t="s">
        <v>68</v>
      </c>
      <c r="D162" s="36">
        <v>45746</v>
      </c>
      <c r="E162" s="36">
        <v>45753</v>
      </c>
      <c r="F162" s="36">
        <v>45760</v>
      </c>
      <c r="G162" s="36">
        <v>45767</v>
      </c>
      <c r="H162" s="36">
        <v>45773</v>
      </c>
    </row>
    <row r="163" spans="1:8" x14ac:dyDescent="0.15">
      <c r="A163" s="36">
        <v>44641</v>
      </c>
      <c r="B163" t="s">
        <v>85</v>
      </c>
      <c r="C163" t="s">
        <v>68</v>
      </c>
      <c r="D163" s="36">
        <v>45774</v>
      </c>
      <c r="E163" s="36">
        <v>45781</v>
      </c>
      <c r="F163" s="36">
        <v>45788</v>
      </c>
      <c r="G163" s="36">
        <v>45795</v>
      </c>
      <c r="H163" s="36">
        <v>45801</v>
      </c>
    </row>
    <row r="164" spans="1:8" x14ac:dyDescent="0.15">
      <c r="A164" s="36">
        <v>44680</v>
      </c>
      <c r="B164" t="s">
        <v>86</v>
      </c>
      <c r="C164" t="s">
        <v>68</v>
      </c>
      <c r="D164" s="36">
        <v>45802</v>
      </c>
      <c r="E164" s="36">
        <v>45809</v>
      </c>
      <c r="F164" s="36">
        <v>45816</v>
      </c>
      <c r="G164" s="36">
        <v>45823</v>
      </c>
      <c r="H164" s="36">
        <v>45829</v>
      </c>
    </row>
    <row r="165" spans="1:8" x14ac:dyDescent="0.15">
      <c r="A165" s="36">
        <v>44684</v>
      </c>
      <c r="B165" t="s">
        <v>87</v>
      </c>
      <c r="C165" t="s">
        <v>68</v>
      </c>
      <c r="D165" s="36">
        <v>45830</v>
      </c>
      <c r="E165" s="36">
        <v>45837</v>
      </c>
      <c r="F165" s="36">
        <v>45844</v>
      </c>
      <c r="G165" s="36">
        <v>45851</v>
      </c>
      <c r="H165" s="36">
        <v>45857</v>
      </c>
    </row>
    <row r="166" spans="1:8" x14ac:dyDescent="0.15">
      <c r="A166" s="36">
        <v>44685</v>
      </c>
      <c r="B166" t="s">
        <v>88</v>
      </c>
      <c r="C166" t="s">
        <v>68</v>
      </c>
      <c r="D166" s="36">
        <v>45858</v>
      </c>
      <c r="E166" s="36">
        <v>45865</v>
      </c>
      <c r="F166" s="36">
        <v>45872</v>
      </c>
      <c r="G166" s="36">
        <v>45879</v>
      </c>
      <c r="H166" s="36">
        <v>45885</v>
      </c>
    </row>
    <row r="167" spans="1:8" x14ac:dyDescent="0.15">
      <c r="A167" s="36">
        <v>44686</v>
      </c>
      <c r="B167" t="s">
        <v>89</v>
      </c>
      <c r="C167" t="s">
        <v>68</v>
      </c>
      <c r="D167" s="36">
        <v>45886</v>
      </c>
      <c r="E167" s="36">
        <v>45893</v>
      </c>
      <c r="F167" s="36">
        <v>45900</v>
      </c>
      <c r="G167" s="36">
        <v>45907</v>
      </c>
      <c r="H167" s="36">
        <v>45913</v>
      </c>
    </row>
    <row r="168" spans="1:8" x14ac:dyDescent="0.15">
      <c r="A168" s="36">
        <v>44760</v>
      </c>
      <c r="B168" t="s">
        <v>91</v>
      </c>
      <c r="C168" t="s">
        <v>68</v>
      </c>
      <c r="D168" s="36">
        <v>45914</v>
      </c>
      <c r="E168" s="36">
        <v>45921</v>
      </c>
      <c r="F168" s="36">
        <v>45928</v>
      </c>
      <c r="G168" s="36">
        <v>45935</v>
      </c>
      <c r="H168" s="36">
        <v>45941</v>
      </c>
    </row>
    <row r="169" spans="1:8" x14ac:dyDescent="0.15">
      <c r="A169" s="36">
        <v>44784</v>
      </c>
      <c r="B169" t="s">
        <v>99</v>
      </c>
      <c r="C169" t="s">
        <v>68</v>
      </c>
      <c r="D169" s="36">
        <v>45942</v>
      </c>
      <c r="E169" s="36">
        <v>45949</v>
      </c>
      <c r="F169" s="36">
        <v>45956</v>
      </c>
      <c r="G169" s="36">
        <v>45963</v>
      </c>
      <c r="H169" s="36">
        <v>45969</v>
      </c>
    </row>
    <row r="170" spans="1:8" x14ac:dyDescent="0.15">
      <c r="A170" s="36">
        <v>44823</v>
      </c>
      <c r="B170" t="s">
        <v>92</v>
      </c>
      <c r="C170" t="s">
        <v>68</v>
      </c>
      <c r="D170" s="36">
        <v>45970</v>
      </c>
      <c r="E170" s="36">
        <v>45977</v>
      </c>
      <c r="F170" s="36">
        <v>45984</v>
      </c>
      <c r="G170" s="36">
        <v>45991</v>
      </c>
      <c r="H170" s="36">
        <v>45997</v>
      </c>
    </row>
    <row r="171" spans="1:8" x14ac:dyDescent="0.15">
      <c r="A171" s="36">
        <v>44827</v>
      </c>
      <c r="B171" t="s">
        <v>93</v>
      </c>
      <c r="C171" t="s">
        <v>68</v>
      </c>
      <c r="D171" s="36">
        <v>45998</v>
      </c>
      <c r="E171" s="36">
        <v>46005</v>
      </c>
      <c r="F171" s="36">
        <v>46012</v>
      </c>
      <c r="G171" s="36">
        <v>46019</v>
      </c>
      <c r="H171" s="36">
        <v>46025</v>
      </c>
    </row>
    <row r="172" spans="1:8" x14ac:dyDescent="0.15">
      <c r="A172" s="36">
        <v>44844</v>
      </c>
      <c r="B172" t="s">
        <v>94</v>
      </c>
      <c r="C172" t="s">
        <v>68</v>
      </c>
      <c r="D172" s="36">
        <v>46026</v>
      </c>
      <c r="E172" s="36">
        <v>46033</v>
      </c>
      <c r="F172" s="36">
        <v>46040</v>
      </c>
      <c r="G172" s="36">
        <v>46047</v>
      </c>
      <c r="H172" s="36">
        <v>46053</v>
      </c>
    </row>
    <row r="173" spans="1:8" x14ac:dyDescent="0.15">
      <c r="A173" s="36">
        <v>44868</v>
      </c>
      <c r="B173" t="s">
        <v>95</v>
      </c>
      <c r="C173" t="s">
        <v>68</v>
      </c>
      <c r="D173" s="36">
        <v>46054</v>
      </c>
      <c r="E173" s="36">
        <v>46061</v>
      </c>
      <c r="F173" s="36">
        <v>46068</v>
      </c>
      <c r="G173" s="36">
        <v>46075</v>
      </c>
      <c r="H173" s="36">
        <v>46081</v>
      </c>
    </row>
    <row r="174" spans="1:8" x14ac:dyDescent="0.15">
      <c r="A174" s="36">
        <v>44888</v>
      </c>
      <c r="B174" t="s">
        <v>96</v>
      </c>
      <c r="C174" t="s">
        <v>68</v>
      </c>
      <c r="D174" s="36">
        <v>46082</v>
      </c>
      <c r="E174" s="36">
        <v>46089</v>
      </c>
      <c r="F174" s="36">
        <v>46096</v>
      </c>
      <c r="G174" s="36">
        <v>46103</v>
      </c>
      <c r="H174" s="36">
        <v>46109</v>
      </c>
    </row>
    <row r="175" spans="1:8" x14ac:dyDescent="0.15">
      <c r="A175" s="36">
        <v>44927</v>
      </c>
      <c r="B175" t="s">
        <v>82</v>
      </c>
      <c r="C175" t="s">
        <v>68</v>
      </c>
      <c r="D175" s="36">
        <v>46110</v>
      </c>
      <c r="E175" s="36">
        <v>46117</v>
      </c>
      <c r="F175" s="36">
        <v>46124</v>
      </c>
      <c r="G175" s="36">
        <v>46131</v>
      </c>
      <c r="H175" s="36">
        <v>46137</v>
      </c>
    </row>
    <row r="176" spans="1:8" x14ac:dyDescent="0.15">
      <c r="A176" s="36">
        <v>44928</v>
      </c>
      <c r="B176" t="s">
        <v>90</v>
      </c>
      <c r="C176" t="s">
        <v>100</v>
      </c>
      <c r="D176" s="36">
        <v>46138</v>
      </c>
      <c r="E176" s="36">
        <v>46145</v>
      </c>
      <c r="F176" s="36">
        <v>46152</v>
      </c>
      <c r="G176" s="36">
        <v>46159</v>
      </c>
      <c r="H176" s="36">
        <v>46165</v>
      </c>
    </row>
    <row r="177" spans="1:8" x14ac:dyDescent="0.15">
      <c r="A177" s="36">
        <v>44935</v>
      </c>
      <c r="B177" t="s">
        <v>83</v>
      </c>
      <c r="C177" t="s">
        <v>68</v>
      </c>
      <c r="D177" s="36">
        <v>46166</v>
      </c>
      <c r="E177" s="36">
        <v>46173</v>
      </c>
      <c r="F177" s="36">
        <v>46180</v>
      </c>
      <c r="G177" s="36">
        <v>46187</v>
      </c>
      <c r="H177" s="36">
        <v>46193</v>
      </c>
    </row>
    <row r="178" spans="1:8" x14ac:dyDescent="0.15">
      <c r="A178" s="36">
        <v>44968</v>
      </c>
      <c r="B178" t="s">
        <v>84</v>
      </c>
      <c r="C178" t="s">
        <v>68</v>
      </c>
      <c r="D178" s="36">
        <v>46194</v>
      </c>
      <c r="E178" s="36">
        <v>46201</v>
      </c>
      <c r="F178" s="36">
        <v>46208</v>
      </c>
      <c r="G178" s="36">
        <v>46215</v>
      </c>
      <c r="H178" s="36">
        <v>46221</v>
      </c>
    </row>
    <row r="179" spans="1:8" x14ac:dyDescent="0.15">
      <c r="A179" s="36">
        <v>44980</v>
      </c>
      <c r="B179" t="s">
        <v>102</v>
      </c>
      <c r="C179" t="s">
        <v>68</v>
      </c>
      <c r="D179" s="36">
        <v>46222</v>
      </c>
      <c r="E179" s="36">
        <v>46229</v>
      </c>
      <c r="F179" s="36">
        <v>46236</v>
      </c>
      <c r="G179" s="36">
        <v>46243</v>
      </c>
      <c r="H179" s="36">
        <v>46249</v>
      </c>
    </row>
    <row r="180" spans="1:8" x14ac:dyDescent="0.15">
      <c r="A180" s="36">
        <v>45006</v>
      </c>
      <c r="B180" t="s">
        <v>85</v>
      </c>
      <c r="C180" t="s">
        <v>68</v>
      </c>
      <c r="D180" s="36">
        <v>46250</v>
      </c>
      <c r="E180" s="36">
        <v>46257</v>
      </c>
      <c r="F180" s="36">
        <v>46264</v>
      </c>
      <c r="G180" s="36">
        <v>46271</v>
      </c>
      <c r="H180" s="36">
        <v>46277</v>
      </c>
    </row>
    <row r="181" spans="1:8" x14ac:dyDescent="0.15">
      <c r="A181" s="36">
        <v>45045</v>
      </c>
      <c r="B181" t="s">
        <v>86</v>
      </c>
      <c r="C181" t="s">
        <v>68</v>
      </c>
      <c r="D181" s="36">
        <v>46278</v>
      </c>
      <c r="E181" s="36">
        <v>46285</v>
      </c>
      <c r="F181" s="36">
        <v>46292</v>
      </c>
      <c r="G181" s="36">
        <v>46299</v>
      </c>
      <c r="H181" s="36">
        <v>46305</v>
      </c>
    </row>
    <row r="182" spans="1:8" x14ac:dyDescent="0.15">
      <c r="A182" s="36">
        <v>45049</v>
      </c>
      <c r="B182" t="s">
        <v>87</v>
      </c>
      <c r="C182" t="s">
        <v>68</v>
      </c>
      <c r="D182" s="36">
        <v>46306</v>
      </c>
      <c r="E182" s="36">
        <v>46313</v>
      </c>
      <c r="F182" s="36">
        <v>46320</v>
      </c>
      <c r="G182" s="36">
        <v>46327</v>
      </c>
      <c r="H182" s="36">
        <v>46333</v>
      </c>
    </row>
    <row r="183" spans="1:8" x14ac:dyDescent="0.15">
      <c r="A183" s="36">
        <v>45050</v>
      </c>
      <c r="B183" t="s">
        <v>88</v>
      </c>
      <c r="C183" t="s">
        <v>68</v>
      </c>
      <c r="D183" s="36">
        <v>46334</v>
      </c>
      <c r="E183" s="36">
        <v>46341</v>
      </c>
      <c r="F183" s="36">
        <v>46348</v>
      </c>
      <c r="G183" s="36">
        <v>46355</v>
      </c>
      <c r="H183" s="36">
        <v>46361</v>
      </c>
    </row>
    <row r="184" spans="1:8" x14ac:dyDescent="0.15">
      <c r="A184" s="36">
        <v>45051</v>
      </c>
      <c r="B184" t="s">
        <v>89</v>
      </c>
      <c r="C184" t="s">
        <v>68</v>
      </c>
      <c r="D184" s="36">
        <v>46362</v>
      </c>
      <c r="E184" s="36">
        <v>46369</v>
      </c>
      <c r="F184" s="36">
        <v>46376</v>
      </c>
      <c r="G184" s="36">
        <v>46383</v>
      </c>
      <c r="H184" s="36">
        <v>46389</v>
      </c>
    </row>
    <row r="185" spans="1:8" x14ac:dyDescent="0.15">
      <c r="A185" s="36">
        <v>45124</v>
      </c>
      <c r="B185" t="s">
        <v>91</v>
      </c>
      <c r="C185" t="s">
        <v>68</v>
      </c>
      <c r="D185" s="36">
        <v>46390</v>
      </c>
      <c r="E185" s="36">
        <v>46397</v>
      </c>
      <c r="F185" s="36">
        <v>46404</v>
      </c>
      <c r="G185" s="36">
        <v>46411</v>
      </c>
      <c r="H185" s="36">
        <v>46417</v>
      </c>
    </row>
    <row r="186" spans="1:8" x14ac:dyDescent="0.15">
      <c r="A186" s="36">
        <v>45149</v>
      </c>
      <c r="B186" t="s">
        <v>99</v>
      </c>
      <c r="C186" t="s">
        <v>68</v>
      </c>
      <c r="D186" s="36">
        <v>46418</v>
      </c>
      <c r="E186" s="36">
        <v>46425</v>
      </c>
      <c r="F186" s="36">
        <v>46432</v>
      </c>
      <c r="G186" s="36">
        <v>46439</v>
      </c>
      <c r="H186" s="36">
        <v>46445</v>
      </c>
    </row>
    <row r="187" spans="1:8" x14ac:dyDescent="0.15">
      <c r="A187" s="36">
        <v>45187</v>
      </c>
      <c r="B187" t="s">
        <v>92</v>
      </c>
      <c r="C187" t="s">
        <v>68</v>
      </c>
      <c r="D187" s="36">
        <v>46446</v>
      </c>
      <c r="E187" s="36">
        <v>46453</v>
      </c>
      <c r="F187" s="36">
        <v>46460</v>
      </c>
      <c r="G187" s="36">
        <v>46467</v>
      </c>
      <c r="H187" s="36">
        <v>46473</v>
      </c>
    </row>
    <row r="188" spans="1:8" x14ac:dyDescent="0.15">
      <c r="A188" s="36">
        <v>45192</v>
      </c>
      <c r="B188" t="s">
        <v>93</v>
      </c>
      <c r="C188" t="s">
        <v>68</v>
      </c>
      <c r="D188" s="36">
        <v>46474</v>
      </c>
      <c r="E188" s="36">
        <v>46481</v>
      </c>
      <c r="F188" s="36">
        <v>46488</v>
      </c>
      <c r="G188" s="36">
        <v>46495</v>
      </c>
      <c r="H188" s="36">
        <v>46501</v>
      </c>
    </row>
    <row r="189" spans="1:8" x14ac:dyDescent="0.15">
      <c r="A189" s="36">
        <v>45208</v>
      </c>
      <c r="B189" t="s">
        <v>94</v>
      </c>
      <c r="C189" t="s">
        <v>68</v>
      </c>
      <c r="D189" s="36">
        <v>46502</v>
      </c>
      <c r="E189" s="36">
        <v>46509</v>
      </c>
      <c r="F189" s="36">
        <v>46516</v>
      </c>
      <c r="G189" s="36">
        <v>46523</v>
      </c>
      <c r="H189" s="36">
        <v>46529</v>
      </c>
    </row>
    <row r="190" spans="1:8" x14ac:dyDescent="0.15">
      <c r="A190" s="36">
        <v>45233</v>
      </c>
      <c r="B190" t="s">
        <v>95</v>
      </c>
      <c r="C190" t="s">
        <v>68</v>
      </c>
      <c r="D190" s="36">
        <v>46530</v>
      </c>
      <c r="E190" s="36">
        <v>46537</v>
      </c>
      <c r="F190" s="36">
        <v>46544</v>
      </c>
      <c r="G190" s="36">
        <v>46551</v>
      </c>
      <c r="H190" s="36">
        <v>46557</v>
      </c>
    </row>
    <row r="191" spans="1:8" x14ac:dyDescent="0.15">
      <c r="A191" s="36">
        <v>45253</v>
      </c>
      <c r="B191" t="s">
        <v>96</v>
      </c>
      <c r="C191" t="s">
        <v>68</v>
      </c>
      <c r="D191" s="36">
        <v>46558</v>
      </c>
      <c r="E191" s="36">
        <v>46565</v>
      </c>
      <c r="F191" s="36">
        <v>46572</v>
      </c>
      <c r="G191" s="36">
        <v>46579</v>
      </c>
      <c r="H191" s="36">
        <v>46585</v>
      </c>
    </row>
    <row r="192" spans="1:8" x14ac:dyDescent="0.15">
      <c r="A192" s="36">
        <v>45292</v>
      </c>
      <c r="B192" t="s">
        <v>82</v>
      </c>
      <c r="C192" t="s">
        <v>68</v>
      </c>
      <c r="D192" s="36">
        <v>46586</v>
      </c>
      <c r="E192" s="36">
        <v>46593</v>
      </c>
      <c r="F192" s="36">
        <v>46600</v>
      </c>
      <c r="G192" s="36">
        <v>46607</v>
      </c>
      <c r="H192" s="36">
        <v>46613</v>
      </c>
    </row>
    <row r="193" spans="1:8" x14ac:dyDescent="0.15">
      <c r="A193" s="36">
        <v>45299</v>
      </c>
      <c r="B193" t="s">
        <v>83</v>
      </c>
      <c r="C193" t="s">
        <v>68</v>
      </c>
      <c r="D193" s="36">
        <v>46614</v>
      </c>
      <c r="E193" s="36">
        <v>46621</v>
      </c>
      <c r="F193" s="36">
        <v>46628</v>
      </c>
      <c r="G193" s="36">
        <v>46635</v>
      </c>
      <c r="H193" s="36">
        <v>46641</v>
      </c>
    </row>
    <row r="194" spans="1:8" x14ac:dyDescent="0.15">
      <c r="A194" s="36">
        <v>45333</v>
      </c>
      <c r="B194" t="s">
        <v>84</v>
      </c>
      <c r="C194" t="s">
        <v>68</v>
      </c>
      <c r="D194" s="36">
        <v>46642</v>
      </c>
      <c r="E194" s="36">
        <v>46649</v>
      </c>
      <c r="F194" s="36">
        <v>46656</v>
      </c>
      <c r="G194" s="36">
        <v>46663</v>
      </c>
      <c r="H194" s="36">
        <v>46669</v>
      </c>
    </row>
    <row r="195" spans="1:8" x14ac:dyDescent="0.15">
      <c r="A195" s="36">
        <v>45334</v>
      </c>
      <c r="B195" t="s">
        <v>90</v>
      </c>
      <c r="C195" t="s">
        <v>68</v>
      </c>
      <c r="D195" s="36">
        <v>46670</v>
      </c>
      <c r="E195" s="36">
        <v>46677</v>
      </c>
      <c r="F195" s="36">
        <v>46684</v>
      </c>
      <c r="G195" s="36">
        <v>46691</v>
      </c>
      <c r="H195" s="36">
        <v>46697</v>
      </c>
    </row>
    <row r="196" spans="1:8" x14ac:dyDescent="0.15">
      <c r="A196" s="36">
        <v>45345</v>
      </c>
      <c r="B196" t="s">
        <v>102</v>
      </c>
      <c r="C196" t="s">
        <v>68</v>
      </c>
      <c r="D196" s="36">
        <v>46698</v>
      </c>
      <c r="E196" s="36">
        <v>46705</v>
      </c>
      <c r="F196" s="36">
        <v>46712</v>
      </c>
      <c r="G196" s="36">
        <v>46719</v>
      </c>
      <c r="H196" s="36">
        <v>46725</v>
      </c>
    </row>
    <row r="197" spans="1:8" x14ac:dyDescent="0.15">
      <c r="A197" s="36">
        <v>45371</v>
      </c>
      <c r="B197" t="s">
        <v>85</v>
      </c>
      <c r="C197" t="s">
        <v>68</v>
      </c>
      <c r="D197" s="36">
        <v>46726</v>
      </c>
      <c r="E197" s="36">
        <v>46733</v>
      </c>
      <c r="F197" s="36">
        <v>46740</v>
      </c>
      <c r="G197" s="36">
        <v>46747</v>
      </c>
      <c r="H197" s="36">
        <v>46753</v>
      </c>
    </row>
    <row r="198" spans="1:8" x14ac:dyDescent="0.15">
      <c r="A198" s="36">
        <v>45411</v>
      </c>
      <c r="B198" t="s">
        <v>86</v>
      </c>
      <c r="C198" t="s">
        <v>68</v>
      </c>
      <c r="D198" s="36">
        <v>46754</v>
      </c>
      <c r="E198" s="36">
        <v>46761</v>
      </c>
      <c r="F198" s="36">
        <v>46768</v>
      </c>
      <c r="G198" s="36">
        <v>46775</v>
      </c>
      <c r="H198" s="36">
        <v>46781</v>
      </c>
    </row>
    <row r="199" spans="1:8" x14ac:dyDescent="0.15">
      <c r="A199" s="36">
        <v>45415</v>
      </c>
      <c r="B199" t="s">
        <v>87</v>
      </c>
      <c r="C199" t="s">
        <v>68</v>
      </c>
      <c r="D199" s="36">
        <v>46782</v>
      </c>
      <c r="E199" s="36">
        <v>46789</v>
      </c>
      <c r="F199" s="36">
        <v>46796</v>
      </c>
      <c r="G199" s="36">
        <v>46803</v>
      </c>
      <c r="H199" s="36">
        <v>46809</v>
      </c>
    </row>
    <row r="200" spans="1:8" x14ac:dyDescent="0.15">
      <c r="A200" s="36">
        <v>45416</v>
      </c>
      <c r="B200" t="s">
        <v>88</v>
      </c>
      <c r="C200" t="s">
        <v>68</v>
      </c>
      <c r="D200" s="36">
        <v>46810</v>
      </c>
      <c r="E200" s="36">
        <v>46817</v>
      </c>
      <c r="F200" s="36">
        <v>46824</v>
      </c>
      <c r="G200" s="36">
        <v>46831</v>
      </c>
      <c r="H200" s="36">
        <v>46837</v>
      </c>
    </row>
    <row r="201" spans="1:8" x14ac:dyDescent="0.15">
      <c r="A201" s="36">
        <v>45417</v>
      </c>
      <c r="B201" t="s">
        <v>89</v>
      </c>
      <c r="C201" t="s">
        <v>68</v>
      </c>
      <c r="D201" s="36">
        <v>46838</v>
      </c>
      <c r="E201" s="36">
        <v>46845</v>
      </c>
      <c r="F201" s="36">
        <v>46852</v>
      </c>
      <c r="G201" s="36">
        <v>46859</v>
      </c>
      <c r="H201" s="36">
        <v>46865</v>
      </c>
    </row>
    <row r="202" spans="1:8" x14ac:dyDescent="0.15">
      <c r="A202" s="36">
        <v>45418</v>
      </c>
      <c r="B202" t="s">
        <v>90</v>
      </c>
      <c r="C202" t="s">
        <v>68</v>
      </c>
      <c r="D202" s="36">
        <v>46866</v>
      </c>
      <c r="E202" s="36">
        <v>46873</v>
      </c>
      <c r="F202" s="36">
        <v>46880</v>
      </c>
      <c r="G202" s="36">
        <v>46887</v>
      </c>
      <c r="H202" s="36">
        <v>46893</v>
      </c>
    </row>
    <row r="203" spans="1:8" x14ac:dyDescent="0.15">
      <c r="A203" s="36">
        <v>45488</v>
      </c>
      <c r="B203" t="s">
        <v>91</v>
      </c>
      <c r="C203" t="s">
        <v>68</v>
      </c>
      <c r="D203" s="36">
        <v>46894</v>
      </c>
      <c r="E203" s="36">
        <v>46901</v>
      </c>
      <c r="F203" s="36">
        <v>46908</v>
      </c>
      <c r="G203" s="36">
        <v>46915</v>
      </c>
      <c r="H203" s="36">
        <v>46921</v>
      </c>
    </row>
    <row r="204" spans="1:8" x14ac:dyDescent="0.15">
      <c r="A204" s="36">
        <v>45515</v>
      </c>
      <c r="B204" t="s">
        <v>99</v>
      </c>
      <c r="C204" t="s">
        <v>68</v>
      </c>
      <c r="D204" s="36">
        <v>46922</v>
      </c>
      <c r="E204" s="36">
        <v>46929</v>
      </c>
      <c r="F204" s="36">
        <v>46936</v>
      </c>
      <c r="G204" s="36">
        <v>46943</v>
      </c>
      <c r="H204" s="36">
        <v>46949</v>
      </c>
    </row>
    <row r="205" spans="1:8" x14ac:dyDescent="0.15">
      <c r="A205" s="36">
        <v>45516</v>
      </c>
      <c r="B205" t="s">
        <v>90</v>
      </c>
      <c r="C205" t="s">
        <v>68</v>
      </c>
      <c r="D205" s="36">
        <v>46950</v>
      </c>
      <c r="E205" s="36">
        <v>46957</v>
      </c>
      <c r="F205" s="36">
        <v>46964</v>
      </c>
      <c r="G205" s="36">
        <v>46971</v>
      </c>
      <c r="H205" s="36">
        <v>46977</v>
      </c>
    </row>
    <row r="206" spans="1:8" x14ac:dyDescent="0.15">
      <c r="A206" s="36">
        <v>45551</v>
      </c>
      <c r="B206" t="s">
        <v>92</v>
      </c>
      <c r="C206" t="s">
        <v>68</v>
      </c>
      <c r="D206" s="36">
        <v>46978</v>
      </c>
      <c r="E206" s="36">
        <v>46985</v>
      </c>
      <c r="F206" s="36">
        <v>46992</v>
      </c>
      <c r="G206" s="36">
        <v>46999</v>
      </c>
      <c r="H206" s="36">
        <v>47005</v>
      </c>
    </row>
    <row r="207" spans="1:8" x14ac:dyDescent="0.15">
      <c r="A207" s="36">
        <v>45557</v>
      </c>
      <c r="B207" t="s">
        <v>93</v>
      </c>
      <c r="C207" t="s">
        <v>68</v>
      </c>
      <c r="D207" s="36">
        <v>47006</v>
      </c>
      <c r="E207" s="36">
        <v>47013</v>
      </c>
      <c r="F207" s="36">
        <v>47020</v>
      </c>
      <c r="G207" s="36">
        <v>47027</v>
      </c>
      <c r="H207" s="36">
        <v>47033</v>
      </c>
    </row>
    <row r="208" spans="1:8" x14ac:dyDescent="0.15">
      <c r="A208" s="36">
        <v>45558</v>
      </c>
      <c r="B208" t="s">
        <v>90</v>
      </c>
      <c r="C208" t="s">
        <v>68</v>
      </c>
      <c r="D208" s="36">
        <v>47034</v>
      </c>
      <c r="E208" s="36">
        <v>47041</v>
      </c>
      <c r="F208" s="36">
        <v>47048</v>
      </c>
      <c r="G208" s="36">
        <v>47055</v>
      </c>
      <c r="H208" s="36">
        <v>47061</v>
      </c>
    </row>
    <row r="209" spans="1:8" x14ac:dyDescent="0.15">
      <c r="A209" s="36">
        <v>45579</v>
      </c>
      <c r="B209" t="s">
        <v>94</v>
      </c>
      <c r="C209" t="s">
        <v>68</v>
      </c>
      <c r="D209" s="36">
        <v>47062</v>
      </c>
      <c r="E209" s="36">
        <v>47069</v>
      </c>
      <c r="F209" s="36">
        <v>47076</v>
      </c>
      <c r="G209" s="36">
        <v>47083</v>
      </c>
      <c r="H209" s="36">
        <v>47089</v>
      </c>
    </row>
    <row r="210" spans="1:8" x14ac:dyDescent="0.15">
      <c r="A210" s="36">
        <v>45599</v>
      </c>
      <c r="B210" t="s">
        <v>95</v>
      </c>
      <c r="C210" t="s">
        <v>68</v>
      </c>
      <c r="D210" s="36">
        <v>47090</v>
      </c>
      <c r="E210" s="36">
        <v>47097</v>
      </c>
      <c r="F210" s="36">
        <v>47104</v>
      </c>
      <c r="G210" s="36">
        <v>47111</v>
      </c>
      <c r="H210" s="36">
        <v>47117</v>
      </c>
    </row>
    <row r="211" spans="1:8" x14ac:dyDescent="0.15">
      <c r="A211" s="36">
        <v>45600</v>
      </c>
      <c r="B211" t="s">
        <v>90</v>
      </c>
      <c r="C211" t="s">
        <v>68</v>
      </c>
      <c r="D211" s="36">
        <v>47118</v>
      </c>
      <c r="E211" s="36">
        <v>47125</v>
      </c>
      <c r="F211" s="36">
        <v>47132</v>
      </c>
      <c r="G211" s="36">
        <v>47139</v>
      </c>
      <c r="H211" s="36">
        <v>47145</v>
      </c>
    </row>
    <row r="212" spans="1:8" x14ac:dyDescent="0.15">
      <c r="A212" s="36">
        <v>45619</v>
      </c>
      <c r="B212" t="s">
        <v>96</v>
      </c>
      <c r="C212" t="s">
        <v>68</v>
      </c>
      <c r="D212" s="36">
        <v>47146</v>
      </c>
      <c r="E212" s="36">
        <v>47153</v>
      </c>
      <c r="F212" s="36">
        <v>47160</v>
      </c>
      <c r="G212" s="36">
        <v>47167</v>
      </c>
      <c r="H212" s="36">
        <v>47173</v>
      </c>
    </row>
    <row r="213" spans="1:8" x14ac:dyDescent="0.15">
      <c r="A213" s="36">
        <v>45658</v>
      </c>
      <c r="B213" t="s">
        <v>82</v>
      </c>
      <c r="C213" t="s">
        <v>68</v>
      </c>
      <c r="D213" s="36">
        <v>47174</v>
      </c>
      <c r="E213" s="36">
        <v>47181</v>
      </c>
      <c r="F213" s="36">
        <v>47188</v>
      </c>
      <c r="G213" s="36">
        <v>47195</v>
      </c>
      <c r="H213" s="36">
        <v>47201</v>
      </c>
    </row>
    <row r="214" spans="1:8" x14ac:dyDescent="0.15">
      <c r="A214" s="36">
        <v>45670</v>
      </c>
      <c r="B214" t="s">
        <v>83</v>
      </c>
      <c r="C214" t="s">
        <v>68</v>
      </c>
      <c r="D214" s="36">
        <v>47202</v>
      </c>
      <c r="E214" s="36">
        <v>47209</v>
      </c>
      <c r="F214" s="36">
        <v>47216</v>
      </c>
      <c r="G214" s="36">
        <v>47223</v>
      </c>
      <c r="H214" s="36">
        <v>47229</v>
      </c>
    </row>
    <row r="215" spans="1:8" x14ac:dyDescent="0.15">
      <c r="A215" s="36">
        <v>45699</v>
      </c>
      <c r="B215" t="s">
        <v>84</v>
      </c>
      <c r="C215" t="s">
        <v>68</v>
      </c>
      <c r="D215" s="36">
        <v>47230</v>
      </c>
      <c r="E215" s="36">
        <v>47237</v>
      </c>
      <c r="F215" s="36">
        <v>47244</v>
      </c>
      <c r="G215" s="36">
        <v>47251</v>
      </c>
      <c r="H215" s="36">
        <v>47257</v>
      </c>
    </row>
    <row r="216" spans="1:8" x14ac:dyDescent="0.15">
      <c r="A216" s="36">
        <v>45711</v>
      </c>
      <c r="B216" t="s">
        <v>102</v>
      </c>
      <c r="C216" t="s">
        <v>68</v>
      </c>
      <c r="D216" s="36">
        <v>47258</v>
      </c>
      <c r="E216" s="36">
        <v>47265</v>
      </c>
      <c r="F216" s="36">
        <v>47272</v>
      </c>
      <c r="G216" s="36">
        <v>47279</v>
      </c>
      <c r="H216" s="36">
        <v>47285</v>
      </c>
    </row>
    <row r="217" spans="1:8" x14ac:dyDescent="0.15">
      <c r="A217" s="36">
        <v>45712</v>
      </c>
      <c r="B217" t="s">
        <v>90</v>
      </c>
      <c r="C217" t="s">
        <v>68</v>
      </c>
      <c r="D217" s="36">
        <v>47286</v>
      </c>
      <c r="E217" s="36">
        <v>47293</v>
      </c>
      <c r="F217" s="36">
        <v>47300</v>
      </c>
      <c r="G217" s="36">
        <v>47307</v>
      </c>
      <c r="H217" s="36">
        <v>47313</v>
      </c>
    </row>
    <row r="218" spans="1:8" x14ac:dyDescent="0.15">
      <c r="A218" s="36">
        <v>45736</v>
      </c>
      <c r="B218" t="s">
        <v>85</v>
      </c>
      <c r="C218" t="s">
        <v>68</v>
      </c>
      <c r="D218" s="36">
        <v>47314</v>
      </c>
      <c r="E218" s="36">
        <v>47321</v>
      </c>
      <c r="F218" s="36">
        <v>47328</v>
      </c>
      <c r="G218" s="36">
        <v>47335</v>
      </c>
      <c r="H218" s="36">
        <v>47341</v>
      </c>
    </row>
    <row r="219" spans="1:8" x14ac:dyDescent="0.15">
      <c r="A219" s="36">
        <v>45776</v>
      </c>
      <c r="B219" t="s">
        <v>86</v>
      </c>
      <c r="C219" t="s">
        <v>68</v>
      </c>
      <c r="D219" s="36">
        <v>47342</v>
      </c>
      <c r="E219" s="36">
        <v>47349</v>
      </c>
      <c r="F219" s="36">
        <v>47356</v>
      </c>
      <c r="G219" s="36">
        <v>47363</v>
      </c>
      <c r="H219" s="36">
        <v>47369</v>
      </c>
    </row>
    <row r="220" spans="1:8" x14ac:dyDescent="0.15">
      <c r="A220" s="36">
        <v>45780</v>
      </c>
      <c r="B220" t="s">
        <v>87</v>
      </c>
      <c r="C220" t="s">
        <v>68</v>
      </c>
      <c r="D220" s="36">
        <v>47370</v>
      </c>
      <c r="E220" s="36">
        <v>47377</v>
      </c>
      <c r="F220" s="36">
        <v>47384</v>
      </c>
      <c r="G220" s="36">
        <v>47391</v>
      </c>
      <c r="H220" s="36">
        <v>47397</v>
      </c>
    </row>
    <row r="221" spans="1:8" x14ac:dyDescent="0.15">
      <c r="A221" s="36">
        <v>45781</v>
      </c>
      <c r="B221" t="s">
        <v>88</v>
      </c>
      <c r="C221" t="s">
        <v>68</v>
      </c>
      <c r="D221" s="36">
        <v>47398</v>
      </c>
      <c r="E221" s="36">
        <v>47405</v>
      </c>
      <c r="F221" s="36">
        <v>47412</v>
      </c>
      <c r="G221" s="36">
        <v>47419</v>
      </c>
      <c r="H221" s="36">
        <v>47425</v>
      </c>
    </row>
    <row r="222" spans="1:8" x14ac:dyDescent="0.15">
      <c r="A222" s="36">
        <v>45782</v>
      </c>
      <c r="B222" t="s">
        <v>89</v>
      </c>
      <c r="C222" t="s">
        <v>68</v>
      </c>
      <c r="D222" s="36">
        <v>47426</v>
      </c>
      <c r="E222" s="36">
        <v>47433</v>
      </c>
      <c r="F222" s="36">
        <v>47440</v>
      </c>
      <c r="G222" s="36">
        <v>47447</v>
      </c>
      <c r="H222" s="36">
        <v>47453</v>
      </c>
    </row>
    <row r="223" spans="1:8" x14ac:dyDescent="0.15">
      <c r="A223" s="36">
        <v>45783</v>
      </c>
      <c r="B223" t="s">
        <v>90</v>
      </c>
      <c r="C223" t="s">
        <v>68</v>
      </c>
      <c r="D223" s="36">
        <v>47454</v>
      </c>
      <c r="E223" s="36">
        <v>47461</v>
      </c>
      <c r="F223" s="36">
        <v>47468</v>
      </c>
      <c r="G223" s="36">
        <v>47475</v>
      </c>
      <c r="H223" s="36">
        <v>47481</v>
      </c>
    </row>
    <row r="224" spans="1:8" x14ac:dyDescent="0.15">
      <c r="A224" s="36">
        <v>45859</v>
      </c>
      <c r="B224" t="s">
        <v>91</v>
      </c>
      <c r="C224" t="s">
        <v>68</v>
      </c>
      <c r="D224" s="36">
        <v>47482</v>
      </c>
      <c r="E224" s="36">
        <v>47489</v>
      </c>
      <c r="F224" s="36">
        <v>47496</v>
      </c>
      <c r="G224" s="36">
        <v>47503</v>
      </c>
      <c r="H224" s="36">
        <v>47509</v>
      </c>
    </row>
    <row r="225" spans="1:8" x14ac:dyDescent="0.15">
      <c r="A225" s="36">
        <v>45880</v>
      </c>
      <c r="B225" t="s">
        <v>99</v>
      </c>
      <c r="C225" t="s">
        <v>68</v>
      </c>
      <c r="D225" s="36">
        <v>47510</v>
      </c>
      <c r="E225" s="36">
        <v>47517</v>
      </c>
      <c r="F225" s="36">
        <v>47524</v>
      </c>
      <c r="G225" s="36">
        <v>47531</v>
      </c>
      <c r="H225" s="36">
        <v>47537</v>
      </c>
    </row>
    <row r="226" spans="1:8" x14ac:dyDescent="0.15">
      <c r="A226" s="36">
        <v>45915</v>
      </c>
      <c r="B226" t="s">
        <v>92</v>
      </c>
      <c r="C226" t="s">
        <v>68</v>
      </c>
      <c r="D226" s="36">
        <v>47538</v>
      </c>
      <c r="E226" s="36">
        <v>47545</v>
      </c>
      <c r="F226" s="36">
        <v>47552</v>
      </c>
      <c r="G226" s="36">
        <v>47559</v>
      </c>
      <c r="H226" s="36">
        <v>47565</v>
      </c>
    </row>
    <row r="227" spans="1:8" x14ac:dyDescent="0.15">
      <c r="A227" s="36">
        <v>45923</v>
      </c>
      <c r="B227" t="s">
        <v>93</v>
      </c>
      <c r="C227" t="s">
        <v>68</v>
      </c>
      <c r="D227" s="36">
        <v>47566</v>
      </c>
      <c r="E227" s="36">
        <v>47573</v>
      </c>
      <c r="F227" s="36">
        <v>47580</v>
      </c>
      <c r="G227" s="36">
        <v>47587</v>
      </c>
      <c r="H227" s="36">
        <v>47593</v>
      </c>
    </row>
    <row r="228" spans="1:8" x14ac:dyDescent="0.15">
      <c r="A228" s="36">
        <v>45943</v>
      </c>
      <c r="B228" t="s">
        <v>94</v>
      </c>
      <c r="C228" t="s">
        <v>68</v>
      </c>
      <c r="D228" s="36">
        <v>47594</v>
      </c>
      <c r="E228" s="36">
        <v>47601</v>
      </c>
      <c r="F228" s="36">
        <v>47608</v>
      </c>
      <c r="G228" s="36">
        <v>47615</v>
      </c>
      <c r="H228" s="36">
        <v>47621</v>
      </c>
    </row>
    <row r="229" spans="1:8" x14ac:dyDescent="0.15">
      <c r="A229" s="36">
        <v>45964</v>
      </c>
      <c r="B229" t="s">
        <v>95</v>
      </c>
      <c r="C229" t="s">
        <v>68</v>
      </c>
      <c r="D229" s="36">
        <v>47622</v>
      </c>
      <c r="E229" s="36">
        <v>47629</v>
      </c>
      <c r="F229" s="36">
        <v>47636</v>
      </c>
      <c r="G229" s="36">
        <v>47643</v>
      </c>
      <c r="H229" s="36">
        <v>47649</v>
      </c>
    </row>
    <row r="230" spans="1:8" x14ac:dyDescent="0.15">
      <c r="A230" s="36">
        <v>45984</v>
      </c>
      <c r="B230" t="s">
        <v>96</v>
      </c>
      <c r="C230" t="s">
        <v>68</v>
      </c>
      <c r="D230" s="36">
        <v>47650</v>
      </c>
      <c r="E230" s="36">
        <v>47657</v>
      </c>
      <c r="F230" s="36">
        <v>47664</v>
      </c>
      <c r="G230" s="36">
        <v>47671</v>
      </c>
      <c r="H230" s="36">
        <v>47677</v>
      </c>
    </row>
    <row r="231" spans="1:8" x14ac:dyDescent="0.15">
      <c r="A231" s="36">
        <v>45985</v>
      </c>
      <c r="B231" t="s">
        <v>90</v>
      </c>
      <c r="C231" t="s">
        <v>68</v>
      </c>
      <c r="D231" s="36">
        <v>47678</v>
      </c>
      <c r="E231" s="36">
        <v>47685</v>
      </c>
      <c r="F231" s="36">
        <v>47692</v>
      </c>
      <c r="G231" s="36">
        <v>47699</v>
      </c>
      <c r="H231" s="36">
        <v>47705</v>
      </c>
    </row>
    <row r="232" spans="1:8" x14ac:dyDescent="0.15">
      <c r="A232" s="36">
        <v>46023</v>
      </c>
      <c r="B232" t="s">
        <v>82</v>
      </c>
      <c r="C232" t="s">
        <v>68</v>
      </c>
      <c r="D232" s="36">
        <v>47706</v>
      </c>
      <c r="E232" s="36">
        <v>47713</v>
      </c>
      <c r="F232" s="36">
        <v>47720</v>
      </c>
      <c r="G232" s="36">
        <v>47727</v>
      </c>
      <c r="H232" s="36">
        <v>47733</v>
      </c>
    </row>
    <row r="233" spans="1:8" x14ac:dyDescent="0.15">
      <c r="A233" s="36">
        <v>46034</v>
      </c>
      <c r="B233" t="s">
        <v>83</v>
      </c>
      <c r="C233" t="s">
        <v>68</v>
      </c>
      <c r="D233" s="36">
        <v>47734</v>
      </c>
      <c r="E233" s="36">
        <v>47741</v>
      </c>
      <c r="F233" s="36">
        <v>47748</v>
      </c>
      <c r="G233" s="36">
        <v>47755</v>
      </c>
      <c r="H233" s="36">
        <v>47761</v>
      </c>
    </row>
    <row r="234" spans="1:8" x14ac:dyDescent="0.15">
      <c r="A234" s="36">
        <v>46064</v>
      </c>
      <c r="B234" t="s">
        <v>84</v>
      </c>
      <c r="C234" t="s">
        <v>68</v>
      </c>
      <c r="D234" s="36">
        <v>47762</v>
      </c>
      <c r="E234" s="36">
        <v>47769</v>
      </c>
      <c r="F234" s="36">
        <v>47776</v>
      </c>
      <c r="G234" s="36">
        <v>47783</v>
      </c>
      <c r="H234" s="36">
        <v>47789</v>
      </c>
    </row>
    <row r="235" spans="1:8" x14ac:dyDescent="0.15">
      <c r="A235" s="36">
        <v>46076</v>
      </c>
      <c r="B235" t="s">
        <v>102</v>
      </c>
      <c r="C235" t="s">
        <v>68</v>
      </c>
      <c r="D235" s="36">
        <v>47790</v>
      </c>
      <c r="E235" s="36">
        <v>47797</v>
      </c>
      <c r="F235" s="36">
        <v>47804</v>
      </c>
      <c r="G235" s="36">
        <v>47811</v>
      </c>
      <c r="H235" s="36">
        <v>47817</v>
      </c>
    </row>
    <row r="236" spans="1:8" x14ac:dyDescent="0.15">
      <c r="A236" s="36">
        <v>46101</v>
      </c>
      <c r="B236" t="s">
        <v>85</v>
      </c>
      <c r="C236" t="s">
        <v>68</v>
      </c>
      <c r="D236" s="36">
        <v>47818</v>
      </c>
      <c r="E236" s="36">
        <v>47825</v>
      </c>
      <c r="F236" s="36">
        <v>47832</v>
      </c>
      <c r="G236" s="36">
        <v>47839</v>
      </c>
      <c r="H236" s="36">
        <v>47845</v>
      </c>
    </row>
    <row r="237" spans="1:8" x14ac:dyDescent="0.15">
      <c r="A237" s="36">
        <v>46141</v>
      </c>
      <c r="B237" t="s">
        <v>86</v>
      </c>
      <c r="C237" t="s">
        <v>68</v>
      </c>
      <c r="D237" s="36">
        <v>47846</v>
      </c>
      <c r="E237" s="36">
        <v>47853</v>
      </c>
      <c r="F237" s="36">
        <v>47860</v>
      </c>
      <c r="G237" s="36">
        <v>47867</v>
      </c>
      <c r="H237" s="36">
        <v>47873</v>
      </c>
    </row>
    <row r="238" spans="1:8" x14ac:dyDescent="0.15">
      <c r="A238" s="36">
        <v>46145</v>
      </c>
      <c r="B238" t="s">
        <v>87</v>
      </c>
      <c r="C238" t="s">
        <v>68</v>
      </c>
      <c r="D238" s="36">
        <v>47874</v>
      </c>
      <c r="E238" s="36">
        <v>47881</v>
      </c>
      <c r="F238" s="36">
        <v>47888</v>
      </c>
      <c r="G238" s="36">
        <v>47895</v>
      </c>
      <c r="H238" s="36">
        <v>47901</v>
      </c>
    </row>
    <row r="239" spans="1:8" x14ac:dyDescent="0.15">
      <c r="A239" s="36">
        <v>46146</v>
      </c>
      <c r="B239" t="s">
        <v>88</v>
      </c>
      <c r="C239" t="s">
        <v>68</v>
      </c>
      <c r="D239" s="36">
        <v>47902</v>
      </c>
      <c r="E239" s="36">
        <v>47909</v>
      </c>
      <c r="F239" s="36">
        <v>47916</v>
      </c>
      <c r="G239" s="36">
        <v>47923</v>
      </c>
      <c r="H239" s="36">
        <v>47929</v>
      </c>
    </row>
    <row r="240" spans="1:8" x14ac:dyDescent="0.15">
      <c r="A240" s="36">
        <v>46147</v>
      </c>
      <c r="B240" t="s">
        <v>89</v>
      </c>
      <c r="C240" t="s">
        <v>68</v>
      </c>
      <c r="D240" s="36">
        <v>47930</v>
      </c>
      <c r="E240" s="36">
        <v>47937</v>
      </c>
      <c r="F240" s="36">
        <v>47944</v>
      </c>
      <c r="G240" s="36">
        <v>47951</v>
      </c>
      <c r="H240" s="36">
        <v>47957</v>
      </c>
    </row>
    <row r="241" spans="1:8" x14ac:dyDescent="0.15">
      <c r="A241" s="36">
        <v>46148</v>
      </c>
      <c r="B241" t="s">
        <v>90</v>
      </c>
      <c r="C241" t="s">
        <v>68</v>
      </c>
      <c r="D241" s="36">
        <v>47958</v>
      </c>
      <c r="E241" s="36">
        <v>47965</v>
      </c>
      <c r="F241" s="36">
        <v>47972</v>
      </c>
      <c r="G241" s="36">
        <v>47979</v>
      </c>
      <c r="H241" s="36">
        <v>47985</v>
      </c>
    </row>
    <row r="242" spans="1:8" x14ac:dyDescent="0.15">
      <c r="A242" s="36">
        <v>46223</v>
      </c>
      <c r="B242" t="s">
        <v>91</v>
      </c>
      <c r="C242" t="s">
        <v>68</v>
      </c>
      <c r="D242" s="36">
        <v>47986</v>
      </c>
      <c r="E242" s="36">
        <v>47993</v>
      </c>
      <c r="F242" s="36">
        <v>48000</v>
      </c>
      <c r="G242" s="36">
        <v>48007</v>
      </c>
      <c r="H242" s="36">
        <v>48013</v>
      </c>
    </row>
    <row r="243" spans="1:8" x14ac:dyDescent="0.15">
      <c r="A243" s="36">
        <v>46245</v>
      </c>
      <c r="B243" t="s">
        <v>99</v>
      </c>
      <c r="C243" t="s">
        <v>68</v>
      </c>
      <c r="D243" s="36">
        <v>48014</v>
      </c>
      <c r="E243" s="36">
        <v>48021</v>
      </c>
      <c r="F243" s="36">
        <v>48028</v>
      </c>
      <c r="G243" s="36">
        <v>48035</v>
      </c>
      <c r="H243" s="36">
        <v>48041</v>
      </c>
    </row>
    <row r="244" spans="1:8" x14ac:dyDescent="0.15">
      <c r="A244" s="36">
        <v>46286</v>
      </c>
      <c r="B244" t="s">
        <v>92</v>
      </c>
      <c r="C244" t="s">
        <v>68</v>
      </c>
      <c r="D244" s="36">
        <v>48042</v>
      </c>
      <c r="E244" s="36">
        <v>48049</v>
      </c>
      <c r="F244" s="36">
        <v>48056</v>
      </c>
      <c r="G244" s="36">
        <v>48063</v>
      </c>
      <c r="H244" s="36">
        <v>48069</v>
      </c>
    </row>
    <row r="245" spans="1:8" x14ac:dyDescent="0.15">
      <c r="A245" s="36">
        <v>46287</v>
      </c>
      <c r="B245" t="s">
        <v>98</v>
      </c>
      <c r="C245" t="s">
        <v>68</v>
      </c>
      <c r="D245" s="36">
        <v>48070</v>
      </c>
      <c r="E245" s="36">
        <v>48077</v>
      </c>
      <c r="F245" s="36">
        <v>48084</v>
      </c>
      <c r="G245" s="36">
        <v>48091</v>
      </c>
      <c r="H245" s="36">
        <v>48097</v>
      </c>
    </row>
    <row r="246" spans="1:8" x14ac:dyDescent="0.15">
      <c r="A246" s="36">
        <v>46288</v>
      </c>
      <c r="B246" t="s">
        <v>93</v>
      </c>
      <c r="C246" t="s">
        <v>68</v>
      </c>
      <c r="D246" s="36">
        <v>48098</v>
      </c>
      <c r="E246" s="36">
        <v>48105</v>
      </c>
      <c r="F246" s="36">
        <v>48112</v>
      </c>
      <c r="G246" s="36">
        <v>48119</v>
      </c>
      <c r="H246" s="36">
        <v>48125</v>
      </c>
    </row>
    <row r="247" spans="1:8" x14ac:dyDescent="0.15">
      <c r="A247" s="36">
        <v>46307</v>
      </c>
      <c r="B247" t="s">
        <v>94</v>
      </c>
      <c r="C247" t="s">
        <v>68</v>
      </c>
      <c r="D247" s="36">
        <v>48126</v>
      </c>
      <c r="E247" s="36">
        <v>48133</v>
      </c>
      <c r="F247" s="36">
        <v>48140</v>
      </c>
      <c r="G247" s="36">
        <v>48147</v>
      </c>
      <c r="H247" s="36">
        <v>48153</v>
      </c>
    </row>
    <row r="248" spans="1:8" x14ac:dyDescent="0.15">
      <c r="A248" s="36">
        <v>46329</v>
      </c>
      <c r="B248" t="s">
        <v>95</v>
      </c>
      <c r="C248" t="s">
        <v>68</v>
      </c>
      <c r="D248" s="36">
        <v>48154</v>
      </c>
      <c r="E248" s="36">
        <v>48161</v>
      </c>
      <c r="F248" s="36">
        <v>48168</v>
      </c>
      <c r="G248" s="36">
        <v>48175</v>
      </c>
      <c r="H248" s="36">
        <v>48181</v>
      </c>
    </row>
    <row r="249" spans="1:8" x14ac:dyDescent="0.15">
      <c r="A249" s="36">
        <v>46349</v>
      </c>
      <c r="B249" t="s">
        <v>96</v>
      </c>
      <c r="C249" t="s">
        <v>68</v>
      </c>
      <c r="D249" s="36">
        <v>48182</v>
      </c>
      <c r="E249" s="36">
        <v>48189</v>
      </c>
      <c r="F249" s="36">
        <v>48196</v>
      </c>
      <c r="G249" s="36">
        <v>48203</v>
      </c>
      <c r="H249" s="36">
        <v>48209</v>
      </c>
    </row>
    <row r="250" spans="1:8" x14ac:dyDescent="0.15">
      <c r="A250" s="36">
        <v>46388</v>
      </c>
      <c r="B250" t="s">
        <v>82</v>
      </c>
      <c r="C250" t="s">
        <v>68</v>
      </c>
      <c r="D250" s="36">
        <v>48210</v>
      </c>
      <c r="E250" s="36">
        <v>48217</v>
      </c>
      <c r="F250" s="36">
        <v>48224</v>
      </c>
      <c r="G250" s="36">
        <v>48231</v>
      </c>
      <c r="H250" s="36">
        <v>48237</v>
      </c>
    </row>
    <row r="251" spans="1:8" x14ac:dyDescent="0.15">
      <c r="A251" s="36">
        <v>46398</v>
      </c>
      <c r="B251" t="s">
        <v>83</v>
      </c>
      <c r="C251" t="s">
        <v>68</v>
      </c>
      <c r="D251" s="36">
        <v>48238</v>
      </c>
      <c r="E251" s="36">
        <v>48245</v>
      </c>
      <c r="F251" s="36">
        <v>48252</v>
      </c>
      <c r="G251" s="36">
        <v>48259</v>
      </c>
      <c r="H251" s="36">
        <v>48265</v>
      </c>
    </row>
    <row r="252" spans="1:8" x14ac:dyDescent="0.15">
      <c r="A252" s="36">
        <v>46429</v>
      </c>
      <c r="B252" t="s">
        <v>84</v>
      </c>
      <c r="C252" t="s">
        <v>68</v>
      </c>
      <c r="D252" s="36">
        <v>48266</v>
      </c>
      <c r="E252" s="36">
        <v>48273</v>
      </c>
      <c r="F252" s="36">
        <v>48280</v>
      </c>
      <c r="G252" s="36">
        <v>48287</v>
      </c>
      <c r="H252" s="36">
        <v>48293</v>
      </c>
    </row>
    <row r="253" spans="1:8" x14ac:dyDescent="0.15">
      <c r="A253" s="36">
        <v>46441</v>
      </c>
      <c r="B253" t="s">
        <v>102</v>
      </c>
      <c r="C253" t="s">
        <v>68</v>
      </c>
      <c r="D253" s="36">
        <v>48294</v>
      </c>
      <c r="E253" s="36">
        <v>48301</v>
      </c>
      <c r="F253" s="36">
        <v>48308</v>
      </c>
      <c r="G253" s="36">
        <v>48315</v>
      </c>
      <c r="H253" s="36">
        <v>48321</v>
      </c>
    </row>
    <row r="254" spans="1:8" x14ac:dyDescent="0.15">
      <c r="A254" s="36">
        <v>46467</v>
      </c>
      <c r="B254" t="s">
        <v>85</v>
      </c>
      <c r="C254" t="s">
        <v>68</v>
      </c>
      <c r="D254" s="36">
        <v>48322</v>
      </c>
      <c r="E254" s="36">
        <v>48329</v>
      </c>
      <c r="F254" s="36">
        <v>48336</v>
      </c>
      <c r="G254" s="36">
        <v>48343</v>
      </c>
      <c r="H254" s="36">
        <v>48349</v>
      </c>
    </row>
    <row r="255" spans="1:8" x14ac:dyDescent="0.15">
      <c r="A255" s="36">
        <v>46468</v>
      </c>
      <c r="B255" t="s">
        <v>90</v>
      </c>
      <c r="C255" t="s">
        <v>68</v>
      </c>
      <c r="D255" s="36">
        <v>48350</v>
      </c>
      <c r="E255" s="36">
        <v>48357</v>
      </c>
      <c r="F255" s="36">
        <v>48364</v>
      </c>
      <c r="G255" s="36">
        <v>48371</v>
      </c>
      <c r="H255" s="36">
        <v>48377</v>
      </c>
    </row>
    <row r="256" spans="1:8" x14ac:dyDescent="0.15">
      <c r="A256" s="36">
        <v>46506</v>
      </c>
      <c r="B256" t="s">
        <v>86</v>
      </c>
      <c r="C256" t="s">
        <v>68</v>
      </c>
      <c r="D256" s="36">
        <v>48378</v>
      </c>
      <c r="E256" s="36">
        <v>48385</v>
      </c>
      <c r="F256" s="36">
        <v>48392</v>
      </c>
      <c r="G256" s="36">
        <v>48399</v>
      </c>
      <c r="H256" s="36">
        <v>48405</v>
      </c>
    </row>
    <row r="257" spans="1:8" x14ac:dyDescent="0.15">
      <c r="A257" s="36">
        <v>46510</v>
      </c>
      <c r="B257" t="s">
        <v>87</v>
      </c>
      <c r="C257" t="s">
        <v>68</v>
      </c>
      <c r="D257" s="36">
        <v>48406</v>
      </c>
      <c r="E257" s="36">
        <v>48413</v>
      </c>
      <c r="F257" s="36">
        <v>48420</v>
      </c>
      <c r="G257" s="36">
        <v>48427</v>
      </c>
      <c r="H257" s="36">
        <v>48433</v>
      </c>
    </row>
    <row r="258" spans="1:8" x14ac:dyDescent="0.15">
      <c r="A258" s="36">
        <v>46511</v>
      </c>
      <c r="B258" t="s">
        <v>88</v>
      </c>
      <c r="C258" t="s">
        <v>68</v>
      </c>
      <c r="D258" s="36">
        <v>48434</v>
      </c>
      <c r="E258" s="36">
        <v>48441</v>
      </c>
      <c r="F258" s="36">
        <v>48448</v>
      </c>
      <c r="G258" s="36">
        <v>48455</v>
      </c>
      <c r="H258" s="36">
        <v>48461</v>
      </c>
    </row>
    <row r="259" spans="1:8" x14ac:dyDescent="0.15">
      <c r="A259" s="36">
        <v>46512</v>
      </c>
      <c r="B259" t="s">
        <v>89</v>
      </c>
      <c r="C259" t="s">
        <v>68</v>
      </c>
      <c r="D259" s="36">
        <v>48462</v>
      </c>
      <c r="E259" s="36">
        <v>48469</v>
      </c>
      <c r="F259" s="36">
        <v>48476</v>
      </c>
      <c r="G259" s="36">
        <v>48483</v>
      </c>
      <c r="H259" s="36">
        <v>48489</v>
      </c>
    </row>
    <row r="260" spans="1:8" x14ac:dyDescent="0.15">
      <c r="A260" s="36">
        <v>46587</v>
      </c>
      <c r="B260" t="s">
        <v>91</v>
      </c>
      <c r="C260" t="s">
        <v>68</v>
      </c>
      <c r="D260" s="36">
        <v>48490</v>
      </c>
      <c r="E260" s="36">
        <v>48497</v>
      </c>
      <c r="F260" s="36">
        <v>48504</v>
      </c>
      <c r="G260" s="36">
        <v>48511</v>
      </c>
      <c r="H260" s="36">
        <v>48517</v>
      </c>
    </row>
    <row r="261" spans="1:8" x14ac:dyDescent="0.15">
      <c r="A261" s="36">
        <v>46610</v>
      </c>
      <c r="B261" t="s">
        <v>99</v>
      </c>
      <c r="C261" t="s">
        <v>68</v>
      </c>
      <c r="D261" s="36">
        <v>48518</v>
      </c>
      <c r="E261" s="36">
        <v>48525</v>
      </c>
      <c r="F261" s="36">
        <v>48532</v>
      </c>
      <c r="G261" s="36">
        <v>48539</v>
      </c>
      <c r="H261" s="36">
        <v>48545</v>
      </c>
    </row>
    <row r="262" spans="1:8" x14ac:dyDescent="0.15">
      <c r="A262" s="36">
        <v>46650</v>
      </c>
      <c r="B262" t="s">
        <v>92</v>
      </c>
      <c r="C262" t="s">
        <v>68</v>
      </c>
      <c r="D262" s="36">
        <v>48546</v>
      </c>
      <c r="E262" s="36">
        <v>48553</v>
      </c>
      <c r="F262" s="36">
        <v>48560</v>
      </c>
      <c r="G262" s="36">
        <v>48567</v>
      </c>
      <c r="H262" s="36">
        <v>48573</v>
      </c>
    </row>
    <row r="263" spans="1:8" x14ac:dyDescent="0.15">
      <c r="A263" s="36">
        <v>46653</v>
      </c>
      <c r="B263" t="s">
        <v>93</v>
      </c>
      <c r="C263" t="s">
        <v>68</v>
      </c>
      <c r="D263" s="36">
        <v>48574</v>
      </c>
      <c r="E263" s="36">
        <v>48581</v>
      </c>
      <c r="F263" s="36">
        <v>48588</v>
      </c>
      <c r="G263" s="36">
        <v>48595</v>
      </c>
      <c r="H263" s="36">
        <v>48601</v>
      </c>
    </row>
    <row r="264" spans="1:8" x14ac:dyDescent="0.15">
      <c r="A264" s="36">
        <v>46671</v>
      </c>
      <c r="B264" t="s">
        <v>94</v>
      </c>
      <c r="C264" t="s">
        <v>68</v>
      </c>
      <c r="D264" s="36">
        <v>48602</v>
      </c>
      <c r="E264" s="36">
        <v>48609</v>
      </c>
      <c r="F264" s="36">
        <v>48616</v>
      </c>
      <c r="G264" s="36">
        <v>48623</v>
      </c>
      <c r="H264" s="36">
        <v>48629</v>
      </c>
    </row>
    <row r="265" spans="1:8" x14ac:dyDescent="0.15">
      <c r="A265" s="36">
        <v>46694</v>
      </c>
      <c r="B265" t="s">
        <v>95</v>
      </c>
      <c r="C265" t="s">
        <v>68</v>
      </c>
      <c r="D265" s="36">
        <v>48630</v>
      </c>
      <c r="E265" s="36">
        <v>48637</v>
      </c>
      <c r="F265" s="36">
        <v>48644</v>
      </c>
      <c r="G265" s="36">
        <v>48651</v>
      </c>
      <c r="H265" s="36">
        <v>48657</v>
      </c>
    </row>
    <row r="266" spans="1:8" x14ac:dyDescent="0.15">
      <c r="A266" s="36">
        <v>46714</v>
      </c>
      <c r="B266" t="s">
        <v>96</v>
      </c>
      <c r="C266" t="s">
        <v>68</v>
      </c>
      <c r="D266" s="36">
        <v>48658</v>
      </c>
      <c r="E266" s="36">
        <v>48665</v>
      </c>
      <c r="F266" s="36">
        <v>48672</v>
      </c>
      <c r="G266" s="36">
        <v>48679</v>
      </c>
      <c r="H266" s="36">
        <v>48685</v>
      </c>
    </row>
    <row r="267" spans="1:8" x14ac:dyDescent="0.15">
      <c r="A267" s="36">
        <v>46753</v>
      </c>
      <c r="B267" t="s">
        <v>82</v>
      </c>
      <c r="C267" t="s">
        <v>68</v>
      </c>
      <c r="D267" s="36">
        <v>48686</v>
      </c>
      <c r="E267" s="36">
        <v>48693</v>
      </c>
      <c r="F267" s="36">
        <v>48700</v>
      </c>
      <c r="G267" s="36">
        <v>48707</v>
      </c>
      <c r="H267" s="36">
        <v>48713</v>
      </c>
    </row>
    <row r="268" spans="1:8" x14ac:dyDescent="0.15">
      <c r="A268" s="36">
        <v>46762</v>
      </c>
      <c r="B268" t="s">
        <v>83</v>
      </c>
      <c r="C268" t="s">
        <v>68</v>
      </c>
      <c r="D268" s="36">
        <v>48714</v>
      </c>
      <c r="E268" s="36">
        <v>48721</v>
      </c>
      <c r="F268" s="36">
        <v>48728</v>
      </c>
      <c r="G268" s="36">
        <v>48735</v>
      </c>
      <c r="H268" s="36">
        <v>48741</v>
      </c>
    </row>
    <row r="269" spans="1:8" x14ac:dyDescent="0.15">
      <c r="A269" s="36">
        <v>46794</v>
      </c>
      <c r="B269" t="s">
        <v>84</v>
      </c>
      <c r="C269" t="s">
        <v>68</v>
      </c>
      <c r="D269" s="36">
        <v>48742</v>
      </c>
      <c r="E269" s="36">
        <v>48749</v>
      </c>
      <c r="F269" s="36">
        <v>48756</v>
      </c>
      <c r="G269" s="36">
        <v>48763</v>
      </c>
      <c r="H269" s="36">
        <v>48769</v>
      </c>
    </row>
    <row r="270" spans="1:8" x14ac:dyDescent="0.15">
      <c r="A270" s="36">
        <v>46806</v>
      </c>
      <c r="B270" t="s">
        <v>102</v>
      </c>
      <c r="C270" t="s">
        <v>68</v>
      </c>
      <c r="D270" s="36">
        <v>48770</v>
      </c>
      <c r="E270" s="36">
        <v>48777</v>
      </c>
      <c r="F270" s="36">
        <v>48784</v>
      </c>
      <c r="G270" s="36">
        <v>48791</v>
      </c>
      <c r="H270" s="36">
        <v>48797</v>
      </c>
    </row>
    <row r="271" spans="1:8" x14ac:dyDescent="0.15">
      <c r="A271" s="36">
        <v>46832</v>
      </c>
      <c r="B271" t="s">
        <v>85</v>
      </c>
      <c r="C271" t="s">
        <v>68</v>
      </c>
      <c r="D271" s="36">
        <v>48798</v>
      </c>
      <c r="E271" s="36">
        <v>48805</v>
      </c>
      <c r="F271" s="36">
        <v>48812</v>
      </c>
      <c r="G271" s="36">
        <v>48819</v>
      </c>
      <c r="H271" s="36">
        <v>48825</v>
      </c>
    </row>
    <row r="272" spans="1:8" x14ac:dyDescent="0.15">
      <c r="A272" s="36">
        <v>46872</v>
      </c>
      <c r="B272" t="s">
        <v>86</v>
      </c>
      <c r="C272" t="s">
        <v>68</v>
      </c>
      <c r="D272" s="36">
        <v>48826</v>
      </c>
      <c r="E272" s="36">
        <v>48833</v>
      </c>
      <c r="F272" s="36">
        <v>48840</v>
      </c>
      <c r="G272" s="36">
        <v>48847</v>
      </c>
      <c r="H272" s="36">
        <v>48853</v>
      </c>
    </row>
    <row r="273" spans="1:8" x14ac:dyDescent="0.15">
      <c r="A273" s="36">
        <v>46876</v>
      </c>
      <c r="B273" t="s">
        <v>87</v>
      </c>
      <c r="C273" t="s">
        <v>68</v>
      </c>
      <c r="D273" s="36">
        <v>48854</v>
      </c>
      <c r="E273" s="36">
        <v>48861</v>
      </c>
      <c r="F273" s="36">
        <v>48868</v>
      </c>
      <c r="G273" s="36">
        <v>48875</v>
      </c>
      <c r="H273" s="36">
        <v>48881</v>
      </c>
    </row>
    <row r="274" spans="1:8" x14ac:dyDescent="0.15">
      <c r="A274" s="36">
        <v>46877</v>
      </c>
      <c r="B274" t="s">
        <v>88</v>
      </c>
      <c r="C274" t="s">
        <v>68</v>
      </c>
      <c r="D274" s="36">
        <v>48882</v>
      </c>
      <c r="E274" s="36">
        <v>48889</v>
      </c>
      <c r="F274" s="36">
        <v>48896</v>
      </c>
      <c r="G274" s="36">
        <v>48903</v>
      </c>
      <c r="H274" s="36">
        <v>48909</v>
      </c>
    </row>
    <row r="275" spans="1:8" x14ac:dyDescent="0.15">
      <c r="A275" s="36">
        <v>46878</v>
      </c>
      <c r="B275" t="s">
        <v>89</v>
      </c>
      <c r="C275" t="s">
        <v>68</v>
      </c>
      <c r="D275" s="36">
        <v>48910</v>
      </c>
      <c r="E275" s="36">
        <v>48917</v>
      </c>
      <c r="F275" s="36">
        <v>48924</v>
      </c>
      <c r="G275" s="36">
        <v>48931</v>
      </c>
      <c r="H275" s="36">
        <v>48937</v>
      </c>
    </row>
    <row r="276" spans="1:8" x14ac:dyDescent="0.15">
      <c r="A276" s="36">
        <v>46951</v>
      </c>
      <c r="B276" t="s">
        <v>91</v>
      </c>
      <c r="C276" t="s">
        <v>68</v>
      </c>
      <c r="D276" s="36">
        <v>48938</v>
      </c>
      <c r="E276" s="36">
        <v>48945</v>
      </c>
      <c r="F276" s="36">
        <v>48952</v>
      </c>
      <c r="G276" s="36">
        <v>48959</v>
      </c>
      <c r="H276" s="36">
        <v>48965</v>
      </c>
    </row>
    <row r="277" spans="1:8" x14ac:dyDescent="0.15">
      <c r="A277" s="36">
        <v>46976</v>
      </c>
      <c r="B277" t="s">
        <v>99</v>
      </c>
      <c r="C277" t="s">
        <v>68</v>
      </c>
      <c r="D277" s="36">
        <v>48966</v>
      </c>
      <c r="E277" s="36">
        <v>48973</v>
      </c>
      <c r="F277" s="36">
        <v>48980</v>
      </c>
      <c r="G277" s="36">
        <v>48987</v>
      </c>
      <c r="H277" s="36">
        <v>48993</v>
      </c>
    </row>
    <row r="278" spans="1:8" x14ac:dyDescent="0.15">
      <c r="A278" s="36">
        <v>47014</v>
      </c>
      <c r="B278" t="s">
        <v>92</v>
      </c>
      <c r="C278" t="s">
        <v>68</v>
      </c>
      <c r="D278" s="36">
        <v>48994</v>
      </c>
      <c r="E278" s="36">
        <v>49001</v>
      </c>
      <c r="F278" s="36">
        <v>49008</v>
      </c>
      <c r="G278" s="36">
        <v>49015</v>
      </c>
      <c r="H278" s="36">
        <v>49021</v>
      </c>
    </row>
    <row r="279" spans="1:8" x14ac:dyDescent="0.15">
      <c r="A279" s="36">
        <v>47018</v>
      </c>
      <c r="B279" t="s">
        <v>93</v>
      </c>
      <c r="C279" t="s">
        <v>68</v>
      </c>
      <c r="D279" s="36">
        <v>49022</v>
      </c>
      <c r="E279" s="36">
        <v>49029</v>
      </c>
      <c r="F279" s="36">
        <v>49036</v>
      </c>
      <c r="G279" s="36">
        <v>49043</v>
      </c>
      <c r="H279" s="36">
        <v>49049</v>
      </c>
    </row>
    <row r="280" spans="1:8" x14ac:dyDescent="0.15">
      <c r="A280" s="36">
        <v>47035</v>
      </c>
      <c r="B280" t="s">
        <v>94</v>
      </c>
      <c r="C280" t="s">
        <v>68</v>
      </c>
      <c r="D280" s="36">
        <v>49050</v>
      </c>
      <c r="E280" s="36">
        <v>49057</v>
      </c>
      <c r="F280" s="36">
        <v>49064</v>
      </c>
      <c r="G280" s="36">
        <v>49071</v>
      </c>
      <c r="H280" s="36">
        <v>49077</v>
      </c>
    </row>
    <row r="281" spans="1:8" x14ac:dyDescent="0.15">
      <c r="A281" s="36">
        <v>47060</v>
      </c>
      <c r="B281" t="s">
        <v>95</v>
      </c>
      <c r="C281" t="s">
        <v>68</v>
      </c>
      <c r="D281" s="36">
        <v>49078</v>
      </c>
      <c r="E281" s="36">
        <v>49085</v>
      </c>
      <c r="F281" s="36">
        <v>49092</v>
      </c>
      <c r="G281" s="36">
        <v>49099</v>
      </c>
      <c r="H281" s="36">
        <v>49105</v>
      </c>
    </row>
    <row r="282" spans="1:8" x14ac:dyDescent="0.15">
      <c r="A282" s="36">
        <v>47080</v>
      </c>
      <c r="B282" t="s">
        <v>96</v>
      </c>
      <c r="C282" t="s">
        <v>68</v>
      </c>
      <c r="D282" s="36">
        <v>49106</v>
      </c>
      <c r="E282" s="36">
        <v>49113</v>
      </c>
      <c r="F282" s="36">
        <v>49120</v>
      </c>
      <c r="G282" s="36">
        <v>49127</v>
      </c>
      <c r="H282" s="36">
        <v>49133</v>
      </c>
    </row>
    <row r="283" spans="1:8" x14ac:dyDescent="0.15">
      <c r="A283" s="36">
        <v>47119</v>
      </c>
      <c r="B283" t="s">
        <v>82</v>
      </c>
      <c r="C283" t="s">
        <v>68</v>
      </c>
      <c r="D283" s="36">
        <v>49134</v>
      </c>
      <c r="E283" s="36">
        <v>49141</v>
      </c>
      <c r="F283" s="36">
        <v>49148</v>
      </c>
      <c r="G283" s="36">
        <v>49155</v>
      </c>
      <c r="H283" s="36">
        <v>49161</v>
      </c>
    </row>
    <row r="284" spans="1:8" x14ac:dyDescent="0.15">
      <c r="A284" s="36">
        <v>47126</v>
      </c>
      <c r="B284" t="s">
        <v>83</v>
      </c>
      <c r="C284" t="s">
        <v>68</v>
      </c>
      <c r="D284" s="36">
        <v>49162</v>
      </c>
      <c r="E284" s="36">
        <v>49169</v>
      </c>
      <c r="F284" s="36">
        <v>49176</v>
      </c>
      <c r="G284" s="36">
        <v>49183</v>
      </c>
      <c r="H284" s="36">
        <v>49189</v>
      </c>
    </row>
    <row r="285" spans="1:8" x14ac:dyDescent="0.15">
      <c r="A285" s="36">
        <v>47160</v>
      </c>
      <c r="B285" t="s">
        <v>84</v>
      </c>
      <c r="C285" t="s">
        <v>68</v>
      </c>
      <c r="D285" s="36">
        <v>49190</v>
      </c>
      <c r="E285" s="36">
        <v>49197</v>
      </c>
      <c r="F285" s="36">
        <v>49204</v>
      </c>
      <c r="G285" s="36">
        <v>49211</v>
      </c>
      <c r="H285" s="36">
        <v>49217</v>
      </c>
    </row>
    <row r="286" spans="1:8" x14ac:dyDescent="0.15">
      <c r="A286" s="36">
        <v>47161</v>
      </c>
      <c r="B286" t="s">
        <v>90</v>
      </c>
      <c r="C286" t="s">
        <v>68</v>
      </c>
      <c r="D286" s="36">
        <v>49218</v>
      </c>
      <c r="E286" s="36">
        <v>49225</v>
      </c>
      <c r="F286" s="36">
        <v>49232</v>
      </c>
      <c r="G286" s="36">
        <v>49239</v>
      </c>
      <c r="H286" s="36">
        <v>49245</v>
      </c>
    </row>
    <row r="287" spans="1:8" x14ac:dyDescent="0.15">
      <c r="A287" s="36">
        <v>47172</v>
      </c>
      <c r="B287" t="s">
        <v>102</v>
      </c>
      <c r="C287" t="s">
        <v>68</v>
      </c>
      <c r="D287" s="36">
        <v>49246</v>
      </c>
      <c r="E287" s="36">
        <v>49253</v>
      </c>
      <c r="F287" s="36">
        <v>49260</v>
      </c>
      <c r="G287" s="36">
        <v>49267</v>
      </c>
      <c r="H287" s="36">
        <v>49273</v>
      </c>
    </row>
    <row r="288" spans="1:8" x14ac:dyDescent="0.15">
      <c r="A288" s="36">
        <v>47197</v>
      </c>
      <c r="B288" t="s">
        <v>85</v>
      </c>
      <c r="C288" t="s">
        <v>68</v>
      </c>
      <c r="D288" s="36">
        <v>49274</v>
      </c>
      <c r="E288" s="36">
        <v>49281</v>
      </c>
      <c r="F288" s="36">
        <v>49288</v>
      </c>
      <c r="G288" s="36">
        <v>49295</v>
      </c>
      <c r="H288" s="36">
        <v>49301</v>
      </c>
    </row>
    <row r="289" spans="1:8" x14ac:dyDescent="0.15">
      <c r="A289" s="36">
        <v>47237</v>
      </c>
      <c r="B289" t="s">
        <v>86</v>
      </c>
      <c r="C289" t="s">
        <v>68</v>
      </c>
      <c r="D289" s="36">
        <v>49302</v>
      </c>
      <c r="E289" s="36">
        <v>49309</v>
      </c>
      <c r="F289" s="36">
        <v>49316</v>
      </c>
      <c r="G289" s="36">
        <v>49323</v>
      </c>
      <c r="H289" s="36">
        <v>49329</v>
      </c>
    </row>
    <row r="290" spans="1:8" x14ac:dyDescent="0.15">
      <c r="A290" s="36">
        <v>47238</v>
      </c>
      <c r="B290" t="s">
        <v>90</v>
      </c>
      <c r="C290" t="s">
        <v>68</v>
      </c>
      <c r="D290" s="36">
        <v>49330</v>
      </c>
      <c r="E290" s="36">
        <v>49337</v>
      </c>
      <c r="F290" s="36">
        <v>49344</v>
      </c>
      <c r="G290" s="36">
        <v>49351</v>
      </c>
      <c r="H290" s="36">
        <v>49357</v>
      </c>
    </row>
    <row r="291" spans="1:8" x14ac:dyDescent="0.15">
      <c r="A291" s="36">
        <v>47241</v>
      </c>
      <c r="B291" t="s">
        <v>87</v>
      </c>
      <c r="C291" t="s">
        <v>68</v>
      </c>
      <c r="D291" s="36">
        <v>49358</v>
      </c>
      <c r="E291" s="36">
        <v>49365</v>
      </c>
      <c r="F291" s="36">
        <v>49372</v>
      </c>
      <c r="G291" s="36">
        <v>49379</v>
      </c>
      <c r="H291" s="36">
        <v>49385</v>
      </c>
    </row>
    <row r="292" spans="1:8" x14ac:dyDescent="0.15">
      <c r="A292" s="36">
        <v>47242</v>
      </c>
      <c r="B292" t="s">
        <v>88</v>
      </c>
      <c r="C292" t="s">
        <v>68</v>
      </c>
      <c r="D292" s="36">
        <v>49386</v>
      </c>
      <c r="E292" s="36">
        <v>49393</v>
      </c>
      <c r="F292" s="36">
        <v>49400</v>
      </c>
      <c r="G292" s="36">
        <v>49407</v>
      </c>
      <c r="H292" s="36">
        <v>49413</v>
      </c>
    </row>
    <row r="293" spans="1:8" x14ac:dyDescent="0.15">
      <c r="A293" s="36">
        <v>47243</v>
      </c>
      <c r="B293" t="s">
        <v>89</v>
      </c>
      <c r="C293" t="s">
        <v>68</v>
      </c>
      <c r="D293" s="36">
        <v>49414</v>
      </c>
      <c r="E293" s="36">
        <v>49421</v>
      </c>
      <c r="F293" s="36">
        <v>49428</v>
      </c>
      <c r="G293" s="36">
        <v>49435</v>
      </c>
      <c r="H293" s="36">
        <v>49441</v>
      </c>
    </row>
    <row r="294" spans="1:8" x14ac:dyDescent="0.15">
      <c r="A294" s="36">
        <v>47315</v>
      </c>
      <c r="B294" t="s">
        <v>91</v>
      </c>
      <c r="C294" t="s">
        <v>68</v>
      </c>
      <c r="D294" s="36">
        <v>49442</v>
      </c>
      <c r="E294" s="36">
        <v>49449</v>
      </c>
      <c r="F294" s="36">
        <v>49456</v>
      </c>
      <c r="G294" s="36">
        <v>49463</v>
      </c>
      <c r="H294" s="36">
        <v>49469</v>
      </c>
    </row>
    <row r="295" spans="1:8" x14ac:dyDescent="0.15">
      <c r="A295" s="36">
        <v>47341</v>
      </c>
      <c r="B295" t="s">
        <v>99</v>
      </c>
      <c r="C295" t="s">
        <v>68</v>
      </c>
      <c r="D295" s="36">
        <v>49470</v>
      </c>
      <c r="E295" s="36">
        <v>49477</v>
      </c>
      <c r="F295" s="36">
        <v>49484</v>
      </c>
      <c r="G295" s="36">
        <v>49491</v>
      </c>
      <c r="H295" s="36">
        <v>49497</v>
      </c>
    </row>
    <row r="296" spans="1:8" x14ac:dyDescent="0.15">
      <c r="A296" s="36">
        <v>47378</v>
      </c>
      <c r="B296" t="s">
        <v>92</v>
      </c>
      <c r="C296" t="s">
        <v>68</v>
      </c>
      <c r="D296" s="36">
        <v>49498</v>
      </c>
      <c r="E296" s="36">
        <v>49505</v>
      </c>
      <c r="F296" s="36">
        <v>49512</v>
      </c>
      <c r="G296" s="36">
        <v>49519</v>
      </c>
      <c r="H296" s="36">
        <v>49525</v>
      </c>
    </row>
    <row r="297" spans="1:8" x14ac:dyDescent="0.15">
      <c r="A297" s="36">
        <v>47384</v>
      </c>
      <c r="B297" t="s">
        <v>93</v>
      </c>
      <c r="C297" t="s">
        <v>68</v>
      </c>
      <c r="D297" s="36">
        <v>49526</v>
      </c>
      <c r="E297" s="36">
        <v>49533</v>
      </c>
      <c r="F297" s="36">
        <v>49540</v>
      </c>
      <c r="G297" s="36">
        <v>49547</v>
      </c>
      <c r="H297" s="36">
        <v>49553</v>
      </c>
    </row>
    <row r="298" spans="1:8" x14ac:dyDescent="0.15">
      <c r="A298" s="36">
        <v>47385</v>
      </c>
      <c r="B298" t="s">
        <v>90</v>
      </c>
      <c r="C298" t="s">
        <v>68</v>
      </c>
      <c r="D298" s="36">
        <v>49554</v>
      </c>
      <c r="E298" s="36">
        <v>49561</v>
      </c>
      <c r="F298" s="36">
        <v>49568</v>
      </c>
      <c r="G298" s="36">
        <v>49575</v>
      </c>
      <c r="H298" s="36">
        <v>49581</v>
      </c>
    </row>
    <row r="299" spans="1:8" x14ac:dyDescent="0.15">
      <c r="A299" s="36">
        <v>47399</v>
      </c>
      <c r="B299" t="s">
        <v>94</v>
      </c>
      <c r="C299" t="s">
        <v>68</v>
      </c>
      <c r="D299" s="36">
        <v>49582</v>
      </c>
      <c r="E299" s="36">
        <v>49589</v>
      </c>
      <c r="F299" s="36">
        <v>49596</v>
      </c>
      <c r="G299" s="36">
        <v>49603</v>
      </c>
      <c r="H299" s="36">
        <v>49609</v>
      </c>
    </row>
    <row r="300" spans="1:8" x14ac:dyDescent="0.15">
      <c r="A300" s="36">
        <v>47425</v>
      </c>
      <c r="B300" t="s">
        <v>95</v>
      </c>
      <c r="C300" t="s">
        <v>68</v>
      </c>
      <c r="D300" s="36">
        <v>49610</v>
      </c>
      <c r="E300" s="36">
        <v>49617</v>
      </c>
      <c r="F300" s="36">
        <v>49624</v>
      </c>
      <c r="G300" s="36">
        <v>49631</v>
      </c>
      <c r="H300" s="36">
        <v>49637</v>
      </c>
    </row>
    <row r="301" spans="1:8" x14ac:dyDescent="0.15">
      <c r="A301" s="36">
        <v>47445</v>
      </c>
      <c r="B301" t="s">
        <v>96</v>
      </c>
      <c r="C301" t="s">
        <v>68</v>
      </c>
      <c r="D301" s="36">
        <v>49638</v>
      </c>
      <c r="E301" s="36">
        <v>49645</v>
      </c>
      <c r="F301" s="36">
        <v>49652</v>
      </c>
      <c r="G301" s="36">
        <v>49659</v>
      </c>
      <c r="H301" s="36">
        <v>49665</v>
      </c>
    </row>
    <row r="302" spans="1:8" x14ac:dyDescent="0.15">
      <c r="A302" s="36">
        <v>47476</v>
      </c>
      <c r="B302" t="s">
        <v>90</v>
      </c>
      <c r="C302" t="s">
        <v>68</v>
      </c>
      <c r="D302" s="36">
        <v>49666</v>
      </c>
      <c r="E302" s="36">
        <v>49673</v>
      </c>
      <c r="F302" s="36">
        <v>49680</v>
      </c>
      <c r="G302" s="36">
        <v>49687</v>
      </c>
      <c r="H302" s="36">
        <v>49693</v>
      </c>
    </row>
    <row r="303" spans="1:8" x14ac:dyDescent="0.15">
      <c r="A303" s="36">
        <v>47484</v>
      </c>
      <c r="B303" t="s">
        <v>82</v>
      </c>
      <c r="C303" t="s">
        <v>68</v>
      </c>
      <c r="D303" s="36">
        <v>49694</v>
      </c>
      <c r="E303" s="36">
        <v>49701</v>
      </c>
      <c r="F303" s="36">
        <v>49708</v>
      </c>
      <c r="G303" s="36">
        <v>49715</v>
      </c>
      <c r="H303" s="36">
        <v>49721</v>
      </c>
    </row>
    <row r="304" spans="1:8" x14ac:dyDescent="0.15">
      <c r="A304" s="36">
        <v>47497</v>
      </c>
      <c r="B304" t="s">
        <v>83</v>
      </c>
      <c r="C304" t="s">
        <v>68</v>
      </c>
      <c r="D304" s="36">
        <v>49722</v>
      </c>
      <c r="E304" s="36">
        <v>49729</v>
      </c>
      <c r="F304" s="36">
        <v>49736</v>
      </c>
      <c r="G304" s="36">
        <v>49743</v>
      </c>
      <c r="H304" s="36">
        <v>49749</v>
      </c>
    </row>
    <row r="305" spans="1:8" x14ac:dyDescent="0.15">
      <c r="A305" s="36">
        <v>47525</v>
      </c>
      <c r="B305" t="s">
        <v>84</v>
      </c>
      <c r="C305" t="s">
        <v>68</v>
      </c>
      <c r="D305" s="36">
        <v>49750</v>
      </c>
      <c r="E305" s="36">
        <v>49757</v>
      </c>
      <c r="F305" s="36">
        <v>49764</v>
      </c>
      <c r="G305" s="36">
        <v>49771</v>
      </c>
      <c r="H305" s="36">
        <v>49777</v>
      </c>
    </row>
    <row r="306" spans="1:8" x14ac:dyDescent="0.15">
      <c r="A306" s="36">
        <v>47537</v>
      </c>
      <c r="B306" t="s">
        <v>102</v>
      </c>
      <c r="C306" t="s">
        <v>68</v>
      </c>
      <c r="D306" s="36">
        <v>49778</v>
      </c>
      <c r="E306" s="36">
        <v>49785</v>
      </c>
      <c r="F306" s="36">
        <v>49792</v>
      </c>
      <c r="G306" s="36">
        <v>49799</v>
      </c>
      <c r="H306" s="36">
        <v>49805</v>
      </c>
    </row>
    <row r="307" spans="1:8" x14ac:dyDescent="0.15">
      <c r="A307" s="36">
        <v>47562</v>
      </c>
      <c r="B307" t="s">
        <v>85</v>
      </c>
      <c r="C307" t="s">
        <v>68</v>
      </c>
      <c r="D307" s="36">
        <v>49806</v>
      </c>
      <c r="E307" s="36">
        <v>49813</v>
      </c>
      <c r="F307" s="36">
        <v>49820</v>
      </c>
      <c r="G307" s="36">
        <v>49827</v>
      </c>
      <c r="H307" s="36">
        <v>49833</v>
      </c>
    </row>
    <row r="308" spans="1:8" x14ac:dyDescent="0.15">
      <c r="A308" s="36">
        <v>47602</v>
      </c>
      <c r="B308" t="s">
        <v>86</v>
      </c>
      <c r="C308" t="s">
        <v>68</v>
      </c>
      <c r="D308" s="36">
        <v>49834</v>
      </c>
      <c r="E308" s="36">
        <v>49841</v>
      </c>
      <c r="F308" s="36">
        <v>49848</v>
      </c>
      <c r="G308" s="36">
        <v>49855</v>
      </c>
      <c r="H308" s="36">
        <v>49861</v>
      </c>
    </row>
    <row r="309" spans="1:8" x14ac:dyDescent="0.15">
      <c r="A309" s="36">
        <v>47606</v>
      </c>
      <c r="B309" t="s">
        <v>87</v>
      </c>
      <c r="C309" t="s">
        <v>68</v>
      </c>
      <c r="D309" s="36">
        <v>49862</v>
      </c>
      <c r="E309" s="36">
        <v>49869</v>
      </c>
      <c r="F309" s="36">
        <v>49876</v>
      </c>
      <c r="G309" s="36">
        <v>49883</v>
      </c>
      <c r="H309" s="36">
        <v>49889</v>
      </c>
    </row>
    <row r="310" spans="1:8" x14ac:dyDescent="0.15">
      <c r="A310" s="36">
        <v>47607</v>
      </c>
      <c r="B310" t="s">
        <v>88</v>
      </c>
      <c r="C310" t="s">
        <v>68</v>
      </c>
      <c r="D310" s="36">
        <v>49890</v>
      </c>
      <c r="E310" s="36">
        <v>49897</v>
      </c>
      <c r="F310" s="36">
        <v>49904</v>
      </c>
      <c r="G310" s="36">
        <v>49911</v>
      </c>
      <c r="H310" s="36">
        <v>49917</v>
      </c>
    </row>
    <row r="311" spans="1:8" x14ac:dyDescent="0.15">
      <c r="A311" s="36">
        <v>47608</v>
      </c>
      <c r="B311" t="s">
        <v>89</v>
      </c>
      <c r="C311" t="s">
        <v>68</v>
      </c>
      <c r="D311" s="36">
        <v>49918</v>
      </c>
      <c r="E311" s="36">
        <v>49925</v>
      </c>
      <c r="F311" s="36">
        <v>49932</v>
      </c>
      <c r="G311" s="36">
        <v>49939</v>
      </c>
      <c r="H311" s="36">
        <v>49945</v>
      </c>
    </row>
    <row r="312" spans="1:8" x14ac:dyDescent="0.15">
      <c r="A312" s="36">
        <v>47609</v>
      </c>
      <c r="B312" t="s">
        <v>90</v>
      </c>
      <c r="C312" t="s">
        <v>68</v>
      </c>
      <c r="D312" s="36">
        <v>49946</v>
      </c>
      <c r="E312" s="36">
        <v>49953</v>
      </c>
      <c r="F312" s="36">
        <v>49960</v>
      </c>
      <c r="G312" s="36">
        <v>49967</v>
      </c>
      <c r="H312" s="36">
        <v>49973</v>
      </c>
    </row>
    <row r="313" spans="1:8" x14ac:dyDescent="0.15">
      <c r="A313" s="36">
        <v>47679</v>
      </c>
      <c r="B313" t="s">
        <v>91</v>
      </c>
      <c r="C313" t="s">
        <v>68</v>
      </c>
      <c r="D313" s="36">
        <v>49974</v>
      </c>
      <c r="E313" s="36">
        <v>49981</v>
      </c>
      <c r="F313" s="36">
        <v>49988</v>
      </c>
      <c r="G313" s="36">
        <v>49995</v>
      </c>
      <c r="H313" s="36">
        <v>50001</v>
      </c>
    </row>
    <row r="314" spans="1:8" x14ac:dyDescent="0.15">
      <c r="A314" s="36">
        <v>47706</v>
      </c>
      <c r="B314" t="s">
        <v>99</v>
      </c>
      <c r="C314" t="s">
        <v>68</v>
      </c>
      <c r="D314" s="36">
        <v>50002</v>
      </c>
      <c r="E314" s="36">
        <v>50009</v>
      </c>
      <c r="F314" s="36">
        <v>50016</v>
      </c>
      <c r="G314" s="36">
        <v>50023</v>
      </c>
      <c r="H314" s="36">
        <v>50029</v>
      </c>
    </row>
    <row r="315" spans="1:8" x14ac:dyDescent="0.15">
      <c r="A315" s="36">
        <v>47707</v>
      </c>
      <c r="B315" t="s">
        <v>90</v>
      </c>
      <c r="C315" t="s">
        <v>68</v>
      </c>
      <c r="D315" s="36">
        <v>50030</v>
      </c>
      <c r="E315" s="36">
        <v>50037</v>
      </c>
      <c r="F315" s="36">
        <v>50044</v>
      </c>
      <c r="G315" s="36">
        <v>50051</v>
      </c>
      <c r="H315" s="36">
        <v>50057</v>
      </c>
    </row>
    <row r="316" spans="1:8" x14ac:dyDescent="0.15">
      <c r="A316" s="36">
        <v>47742</v>
      </c>
      <c r="B316" t="s">
        <v>92</v>
      </c>
      <c r="C316" t="s">
        <v>68</v>
      </c>
      <c r="D316" s="36">
        <v>50058</v>
      </c>
      <c r="E316" s="36">
        <v>50065</v>
      </c>
      <c r="F316" s="36">
        <v>50072</v>
      </c>
      <c r="G316" s="36">
        <v>50079</v>
      </c>
      <c r="H316" s="36">
        <v>50085</v>
      </c>
    </row>
    <row r="317" spans="1:8" x14ac:dyDescent="0.15">
      <c r="A317" s="36">
        <v>47749</v>
      </c>
      <c r="B317" t="s">
        <v>93</v>
      </c>
      <c r="C317" t="s">
        <v>68</v>
      </c>
      <c r="D317" s="36">
        <v>50086</v>
      </c>
      <c r="E317" s="36">
        <v>50093</v>
      </c>
      <c r="F317" s="36">
        <v>50100</v>
      </c>
      <c r="G317" s="36">
        <v>50107</v>
      </c>
      <c r="H317" s="36">
        <v>50113</v>
      </c>
    </row>
    <row r="318" spans="1:8" x14ac:dyDescent="0.15">
      <c r="A318" s="36">
        <v>47770</v>
      </c>
      <c r="B318" t="s">
        <v>94</v>
      </c>
      <c r="C318" t="s">
        <v>68</v>
      </c>
      <c r="D318" s="36">
        <v>50114</v>
      </c>
      <c r="E318" s="36">
        <v>50121</v>
      </c>
      <c r="F318" s="36">
        <v>50128</v>
      </c>
      <c r="G318" s="36">
        <v>50135</v>
      </c>
      <c r="H318" s="36">
        <v>50141</v>
      </c>
    </row>
    <row r="319" spans="1:8" x14ac:dyDescent="0.15">
      <c r="A319" s="36">
        <v>47790</v>
      </c>
      <c r="B319" t="s">
        <v>95</v>
      </c>
      <c r="C319" t="s">
        <v>68</v>
      </c>
      <c r="D319" s="36">
        <v>50142</v>
      </c>
      <c r="E319" s="36">
        <v>50149</v>
      </c>
      <c r="F319" s="36">
        <v>50156</v>
      </c>
      <c r="G319" s="36">
        <v>50163</v>
      </c>
      <c r="H319" s="36">
        <v>50169</v>
      </c>
    </row>
    <row r="320" spans="1:8" x14ac:dyDescent="0.15">
      <c r="A320" s="36">
        <v>47791</v>
      </c>
      <c r="B320" t="s">
        <v>90</v>
      </c>
      <c r="C320" t="s">
        <v>68</v>
      </c>
      <c r="D320" s="36">
        <v>50170</v>
      </c>
      <c r="E320" s="36">
        <v>50177</v>
      </c>
      <c r="F320" s="36">
        <v>50184</v>
      </c>
      <c r="G320" s="36">
        <v>50191</v>
      </c>
      <c r="H320" s="36">
        <v>50197</v>
      </c>
    </row>
    <row r="321" spans="1:8" x14ac:dyDescent="0.15">
      <c r="A321" s="36">
        <v>47810</v>
      </c>
      <c r="B321" t="s">
        <v>96</v>
      </c>
      <c r="C321" t="s">
        <v>68</v>
      </c>
      <c r="D321" s="36">
        <v>50198</v>
      </c>
      <c r="E321" s="36">
        <v>50205</v>
      </c>
      <c r="F321" s="36">
        <v>50212</v>
      </c>
      <c r="G321" s="36">
        <v>50219</v>
      </c>
      <c r="H321" s="36">
        <v>50225</v>
      </c>
    </row>
    <row r="322" spans="1:8" x14ac:dyDescent="0.15">
      <c r="A322" s="36">
        <v>47849</v>
      </c>
      <c r="B322" t="s">
        <v>82</v>
      </c>
      <c r="C322" t="s">
        <v>68</v>
      </c>
      <c r="D322" s="36">
        <v>50226</v>
      </c>
      <c r="E322" s="36">
        <v>50233</v>
      </c>
      <c r="F322" s="36">
        <v>50240</v>
      </c>
      <c r="G322" s="36">
        <v>50247</v>
      </c>
      <c r="H322" s="36">
        <v>50253</v>
      </c>
    </row>
    <row r="323" spans="1:8" x14ac:dyDescent="0.15">
      <c r="A323" s="36">
        <v>47861</v>
      </c>
      <c r="B323" t="s">
        <v>83</v>
      </c>
      <c r="C323" t="s">
        <v>68</v>
      </c>
      <c r="D323" s="36">
        <v>50254</v>
      </c>
      <c r="E323" s="36">
        <v>50261</v>
      </c>
      <c r="F323" s="36">
        <v>50268</v>
      </c>
      <c r="G323" s="36">
        <v>50275</v>
      </c>
      <c r="H323" s="36">
        <v>50281</v>
      </c>
    </row>
    <row r="324" spans="1:8" x14ac:dyDescent="0.15">
      <c r="A324" s="36">
        <v>47890</v>
      </c>
      <c r="B324" t="s">
        <v>84</v>
      </c>
      <c r="C324" t="s">
        <v>68</v>
      </c>
      <c r="D324" s="36">
        <v>50282</v>
      </c>
      <c r="E324" s="36">
        <v>50289</v>
      </c>
      <c r="F324" s="36">
        <v>50296</v>
      </c>
      <c r="G324" s="36">
        <v>50303</v>
      </c>
      <c r="H324" s="36">
        <v>50309</v>
      </c>
    </row>
    <row r="325" spans="1:8" x14ac:dyDescent="0.15">
      <c r="A325" s="36">
        <v>47902</v>
      </c>
      <c r="B325" t="s">
        <v>102</v>
      </c>
      <c r="C325" t="s">
        <v>68</v>
      </c>
      <c r="D325" s="36">
        <v>50310</v>
      </c>
      <c r="E325" s="36">
        <v>50317</v>
      </c>
      <c r="F325" s="36">
        <v>50324</v>
      </c>
      <c r="G325" s="36">
        <v>50331</v>
      </c>
      <c r="H325" s="36">
        <v>50337</v>
      </c>
    </row>
    <row r="326" spans="1:8" x14ac:dyDescent="0.15">
      <c r="A326" s="36">
        <v>47928</v>
      </c>
      <c r="B326" t="s">
        <v>85</v>
      </c>
      <c r="C326" t="s">
        <v>68</v>
      </c>
      <c r="D326" s="36">
        <v>50338</v>
      </c>
      <c r="E326" s="36">
        <v>50345</v>
      </c>
      <c r="F326" s="36">
        <v>50352</v>
      </c>
      <c r="G326" s="36">
        <v>50359</v>
      </c>
      <c r="H326" s="36">
        <v>50365</v>
      </c>
    </row>
    <row r="327" spans="1:8" x14ac:dyDescent="0.15">
      <c r="A327" s="36">
        <v>47967</v>
      </c>
      <c r="B327" t="s">
        <v>86</v>
      </c>
      <c r="C327" t="s">
        <v>68</v>
      </c>
      <c r="D327" s="36">
        <v>50366</v>
      </c>
      <c r="E327" s="36">
        <v>50373</v>
      </c>
      <c r="F327" s="36">
        <v>50380</v>
      </c>
      <c r="G327" s="36">
        <v>50387</v>
      </c>
      <c r="H327" s="36">
        <v>50393</v>
      </c>
    </row>
    <row r="328" spans="1:8" x14ac:dyDescent="0.15">
      <c r="A328" s="36">
        <v>47971</v>
      </c>
      <c r="B328" t="s">
        <v>87</v>
      </c>
      <c r="C328" t="s">
        <v>68</v>
      </c>
      <c r="D328" s="36">
        <v>50394</v>
      </c>
      <c r="E328" s="36">
        <v>50401</v>
      </c>
      <c r="F328" s="36">
        <v>50408</v>
      </c>
      <c r="G328" s="36">
        <v>50415</v>
      </c>
      <c r="H328" s="36">
        <v>50421</v>
      </c>
    </row>
    <row r="329" spans="1:8" x14ac:dyDescent="0.15">
      <c r="A329" s="36">
        <v>47972</v>
      </c>
      <c r="B329" t="s">
        <v>88</v>
      </c>
      <c r="C329" t="s">
        <v>68</v>
      </c>
      <c r="D329" s="36">
        <v>50422</v>
      </c>
      <c r="E329" s="36">
        <v>50429</v>
      </c>
      <c r="F329" s="36">
        <v>50436</v>
      </c>
      <c r="G329" s="36">
        <v>50443</v>
      </c>
      <c r="H329" s="36">
        <v>50449</v>
      </c>
    </row>
    <row r="330" spans="1:8" x14ac:dyDescent="0.15">
      <c r="A330" s="36">
        <v>47973</v>
      </c>
      <c r="B330" t="s">
        <v>89</v>
      </c>
      <c r="C330" t="s">
        <v>68</v>
      </c>
      <c r="D330" s="36">
        <v>50450</v>
      </c>
      <c r="E330" s="36">
        <v>50457</v>
      </c>
      <c r="F330" s="36">
        <v>50464</v>
      </c>
      <c r="G330" s="36">
        <v>50471</v>
      </c>
      <c r="H330" s="36">
        <v>50477</v>
      </c>
    </row>
    <row r="331" spans="1:8" x14ac:dyDescent="0.15">
      <c r="A331" s="36">
        <v>47974</v>
      </c>
      <c r="B331" t="s">
        <v>90</v>
      </c>
      <c r="C331" t="s">
        <v>68</v>
      </c>
      <c r="D331" s="36">
        <v>50478</v>
      </c>
      <c r="E331" s="36">
        <v>50485</v>
      </c>
      <c r="F331" s="36">
        <v>50492</v>
      </c>
      <c r="G331" s="36">
        <v>50499</v>
      </c>
      <c r="H331" s="36">
        <v>50505</v>
      </c>
    </row>
    <row r="332" spans="1:8" x14ac:dyDescent="0.15">
      <c r="A332" s="36">
        <v>48050</v>
      </c>
      <c r="B332" t="s">
        <v>91</v>
      </c>
      <c r="C332" t="s">
        <v>68</v>
      </c>
      <c r="D332" s="36">
        <v>50506</v>
      </c>
      <c r="E332" s="36">
        <v>50513</v>
      </c>
      <c r="F332" s="36">
        <v>50520</v>
      </c>
      <c r="G332" s="36">
        <v>50527</v>
      </c>
      <c r="H332" s="36">
        <v>50533</v>
      </c>
    </row>
    <row r="333" spans="1:8" x14ac:dyDescent="0.15">
      <c r="A333" s="36">
        <v>48071</v>
      </c>
      <c r="B333" t="s">
        <v>99</v>
      </c>
      <c r="C333" t="s">
        <v>68</v>
      </c>
      <c r="D333" s="36">
        <v>50534</v>
      </c>
      <c r="E333" s="36">
        <v>50541</v>
      </c>
      <c r="F333" s="36">
        <v>50548</v>
      </c>
      <c r="G333" s="36">
        <v>50555</v>
      </c>
      <c r="H333" s="36">
        <v>50561</v>
      </c>
    </row>
    <row r="334" spans="1:8" x14ac:dyDescent="0.15">
      <c r="A334" s="36">
        <v>48106</v>
      </c>
      <c r="B334" t="s">
        <v>92</v>
      </c>
      <c r="C334" t="s">
        <v>68</v>
      </c>
      <c r="D334" s="36">
        <v>50562</v>
      </c>
      <c r="E334" s="36">
        <v>50569</v>
      </c>
      <c r="F334" s="36">
        <v>50576</v>
      </c>
      <c r="G334" s="36">
        <v>50583</v>
      </c>
      <c r="H334" s="36">
        <v>50589</v>
      </c>
    </row>
    <row r="335" spans="1:8" x14ac:dyDescent="0.15">
      <c r="A335" s="36">
        <v>48114</v>
      </c>
      <c r="B335" t="s">
        <v>93</v>
      </c>
      <c r="C335" t="s">
        <v>68</v>
      </c>
      <c r="D335" s="36">
        <v>50590</v>
      </c>
      <c r="E335" s="36">
        <v>50597</v>
      </c>
      <c r="F335" s="36">
        <v>50604</v>
      </c>
      <c r="G335" s="36">
        <v>50611</v>
      </c>
      <c r="H335" s="36">
        <v>50617</v>
      </c>
    </row>
    <row r="336" spans="1:8" x14ac:dyDescent="0.15">
      <c r="A336" s="36">
        <v>48134</v>
      </c>
      <c r="B336" t="s">
        <v>94</v>
      </c>
      <c r="C336" t="s">
        <v>68</v>
      </c>
      <c r="D336" s="36">
        <v>50618</v>
      </c>
      <c r="E336" s="36">
        <v>50625</v>
      </c>
      <c r="F336" s="36">
        <v>50632</v>
      </c>
      <c r="G336" s="36">
        <v>50639</v>
      </c>
      <c r="H336" s="36">
        <v>50645</v>
      </c>
    </row>
    <row r="337" spans="1:8" x14ac:dyDescent="0.15">
      <c r="A337" s="36">
        <v>48155</v>
      </c>
      <c r="B337" t="s">
        <v>95</v>
      </c>
      <c r="C337" t="s">
        <v>68</v>
      </c>
      <c r="D337" s="36">
        <v>50646</v>
      </c>
      <c r="E337" s="36">
        <v>50653</v>
      </c>
      <c r="F337" s="36">
        <v>50660</v>
      </c>
      <c r="G337" s="36">
        <v>50667</v>
      </c>
      <c r="H337" s="36">
        <v>50673</v>
      </c>
    </row>
    <row r="338" spans="1:8" x14ac:dyDescent="0.15">
      <c r="A338" s="36">
        <v>48175</v>
      </c>
      <c r="B338" t="s">
        <v>96</v>
      </c>
      <c r="C338" t="s">
        <v>68</v>
      </c>
      <c r="D338" s="36">
        <v>50674</v>
      </c>
      <c r="E338" s="36">
        <v>50681</v>
      </c>
      <c r="F338" s="36">
        <v>50688</v>
      </c>
      <c r="G338" s="36">
        <v>50695</v>
      </c>
      <c r="H338" s="36">
        <v>50701</v>
      </c>
    </row>
    <row r="339" spans="1:8" x14ac:dyDescent="0.15">
      <c r="A339" s="36">
        <v>48176</v>
      </c>
      <c r="B339" t="s">
        <v>90</v>
      </c>
      <c r="C339" t="s">
        <v>68</v>
      </c>
      <c r="D339" s="36">
        <v>50702</v>
      </c>
      <c r="E339" s="36">
        <v>50709</v>
      </c>
      <c r="F339" s="36">
        <v>50716</v>
      </c>
      <c r="G339" s="36">
        <v>50723</v>
      </c>
      <c r="H339" s="36">
        <v>50729</v>
      </c>
    </row>
    <row r="340" spans="1:8" x14ac:dyDescent="0.15">
      <c r="A340" s="36">
        <v>48214</v>
      </c>
      <c r="B340" t="s">
        <v>82</v>
      </c>
      <c r="C340" t="s">
        <v>68</v>
      </c>
      <c r="D340" s="36">
        <v>50730</v>
      </c>
      <c r="E340" s="36">
        <v>50737</v>
      </c>
      <c r="F340" s="36">
        <v>50744</v>
      </c>
      <c r="G340" s="36">
        <v>50751</v>
      </c>
      <c r="H340" s="36">
        <v>50757</v>
      </c>
    </row>
    <row r="341" spans="1:8" x14ac:dyDescent="0.15">
      <c r="A341" s="36">
        <v>48225</v>
      </c>
      <c r="B341" t="s">
        <v>83</v>
      </c>
      <c r="C341" t="s">
        <v>68</v>
      </c>
      <c r="D341" s="36">
        <v>50758</v>
      </c>
      <c r="E341" s="36">
        <v>50765</v>
      </c>
      <c r="F341" s="36">
        <v>50772</v>
      </c>
      <c r="G341" s="36">
        <v>50779</v>
      </c>
      <c r="H341" s="36">
        <v>50785</v>
      </c>
    </row>
    <row r="342" spans="1:8" x14ac:dyDescent="0.15">
      <c r="A342" s="36">
        <v>48255</v>
      </c>
      <c r="B342" t="s">
        <v>84</v>
      </c>
      <c r="C342" t="s">
        <v>68</v>
      </c>
      <c r="D342" s="36">
        <v>50786</v>
      </c>
      <c r="E342" s="36">
        <v>50793</v>
      </c>
      <c r="F342" s="36">
        <v>50800</v>
      </c>
      <c r="G342" s="36">
        <v>50807</v>
      </c>
      <c r="H342" s="36">
        <v>50813</v>
      </c>
    </row>
    <row r="343" spans="1:8" x14ac:dyDescent="0.15">
      <c r="A343" s="36">
        <v>48267</v>
      </c>
      <c r="B343" t="s">
        <v>102</v>
      </c>
      <c r="C343" t="s">
        <v>68</v>
      </c>
      <c r="D343" s="36">
        <v>50814</v>
      </c>
      <c r="E343" s="36">
        <v>50821</v>
      </c>
      <c r="F343" s="36">
        <v>50828</v>
      </c>
      <c r="G343" s="36">
        <v>50835</v>
      </c>
      <c r="H343" s="36">
        <v>50841</v>
      </c>
    </row>
    <row r="344" spans="1:8" x14ac:dyDescent="0.15">
      <c r="A344" s="36">
        <v>48293</v>
      </c>
      <c r="B344" t="s">
        <v>85</v>
      </c>
      <c r="C344" t="s">
        <v>68</v>
      </c>
      <c r="D344" s="36">
        <v>50842</v>
      </c>
      <c r="E344" s="36">
        <v>50849</v>
      </c>
      <c r="F344" s="36">
        <v>50856</v>
      </c>
      <c r="G344" s="36">
        <v>50863</v>
      </c>
      <c r="H344" s="36">
        <v>50869</v>
      </c>
    </row>
    <row r="345" spans="1:8" x14ac:dyDescent="0.15">
      <c r="A345" s="36">
        <v>48333</v>
      </c>
      <c r="B345" t="s">
        <v>86</v>
      </c>
      <c r="C345" t="s">
        <v>68</v>
      </c>
      <c r="D345" s="36">
        <v>50870</v>
      </c>
      <c r="E345" s="36">
        <v>50877</v>
      </c>
      <c r="F345" s="36">
        <v>50884</v>
      </c>
      <c r="G345" s="36">
        <v>50891</v>
      </c>
      <c r="H345" s="36">
        <v>50897</v>
      </c>
    </row>
    <row r="346" spans="1:8" x14ac:dyDescent="0.15">
      <c r="A346" s="36">
        <v>48337</v>
      </c>
      <c r="B346" t="s">
        <v>87</v>
      </c>
      <c r="C346" t="s">
        <v>68</v>
      </c>
      <c r="D346" s="36">
        <v>50898</v>
      </c>
      <c r="E346" s="36">
        <v>50905</v>
      </c>
      <c r="F346" s="36">
        <v>50912</v>
      </c>
      <c r="G346" s="36">
        <v>50919</v>
      </c>
      <c r="H346" s="36">
        <v>50925</v>
      </c>
    </row>
    <row r="347" spans="1:8" x14ac:dyDescent="0.15">
      <c r="A347" s="36">
        <v>48338</v>
      </c>
      <c r="B347" t="s">
        <v>88</v>
      </c>
      <c r="C347" t="s">
        <v>68</v>
      </c>
      <c r="D347" s="36">
        <v>50926</v>
      </c>
      <c r="E347" s="36">
        <v>50933</v>
      </c>
      <c r="F347" s="36">
        <v>50940</v>
      </c>
      <c r="G347" s="36">
        <v>50947</v>
      </c>
      <c r="H347" s="36">
        <v>50953</v>
      </c>
    </row>
    <row r="348" spans="1:8" x14ac:dyDescent="0.15">
      <c r="A348" s="36">
        <v>48339</v>
      </c>
      <c r="B348" t="s">
        <v>89</v>
      </c>
      <c r="C348" t="s">
        <v>68</v>
      </c>
      <c r="D348" s="36">
        <v>50954</v>
      </c>
      <c r="E348" s="36">
        <v>50961</v>
      </c>
      <c r="F348" s="36">
        <v>50968</v>
      </c>
      <c r="G348" s="36">
        <v>50975</v>
      </c>
      <c r="H348" s="36">
        <v>50981</v>
      </c>
    </row>
    <row r="349" spans="1:8" x14ac:dyDescent="0.15">
      <c r="A349" s="36">
        <v>48414</v>
      </c>
      <c r="B349" t="s">
        <v>91</v>
      </c>
      <c r="C349" t="s">
        <v>68</v>
      </c>
      <c r="D349" s="36">
        <v>50982</v>
      </c>
      <c r="E349" s="36">
        <v>50989</v>
      </c>
      <c r="F349" s="36">
        <v>50996</v>
      </c>
      <c r="G349" s="36">
        <v>51003</v>
      </c>
      <c r="H349" s="36">
        <v>51009</v>
      </c>
    </row>
    <row r="350" spans="1:8" x14ac:dyDescent="0.15">
      <c r="A350" s="36">
        <v>48437</v>
      </c>
      <c r="B350" t="s">
        <v>99</v>
      </c>
      <c r="C350" t="s">
        <v>68</v>
      </c>
      <c r="D350" s="36">
        <v>51010</v>
      </c>
      <c r="E350" s="36">
        <v>51017</v>
      </c>
      <c r="F350" s="36">
        <v>51024</v>
      </c>
      <c r="G350" s="36">
        <v>51031</v>
      </c>
      <c r="H350" s="36">
        <v>51037</v>
      </c>
    </row>
    <row r="351" spans="1:8" x14ac:dyDescent="0.15">
      <c r="A351" s="36">
        <v>48477</v>
      </c>
      <c r="B351" t="s">
        <v>92</v>
      </c>
      <c r="C351" t="s">
        <v>68</v>
      </c>
      <c r="D351" s="36">
        <v>51038</v>
      </c>
      <c r="E351" s="36">
        <v>51045</v>
      </c>
      <c r="F351" s="36">
        <v>51052</v>
      </c>
      <c r="G351" s="36">
        <v>51059</v>
      </c>
      <c r="H351" s="36">
        <v>51065</v>
      </c>
    </row>
    <row r="352" spans="1:8" x14ac:dyDescent="0.15">
      <c r="A352" s="36">
        <v>48478</v>
      </c>
      <c r="B352" t="s">
        <v>98</v>
      </c>
      <c r="C352" t="s">
        <v>68</v>
      </c>
      <c r="D352" s="36">
        <v>51066</v>
      </c>
      <c r="E352" s="36">
        <v>51073</v>
      </c>
      <c r="F352" s="36">
        <v>51080</v>
      </c>
      <c r="G352" s="36">
        <v>51087</v>
      </c>
      <c r="H352" s="36">
        <v>51093</v>
      </c>
    </row>
    <row r="353" spans="1:8" x14ac:dyDescent="0.15">
      <c r="A353" s="36">
        <v>48479</v>
      </c>
      <c r="B353" t="s">
        <v>93</v>
      </c>
      <c r="C353" t="s">
        <v>68</v>
      </c>
      <c r="D353" s="36">
        <v>51094</v>
      </c>
      <c r="E353" s="36">
        <v>51101</v>
      </c>
      <c r="F353" s="36">
        <v>51108</v>
      </c>
      <c r="G353" s="36">
        <v>51115</v>
      </c>
      <c r="H353" s="36">
        <v>51121</v>
      </c>
    </row>
    <row r="354" spans="1:8" x14ac:dyDescent="0.15">
      <c r="A354" s="36">
        <v>48498</v>
      </c>
      <c r="B354" t="s">
        <v>94</v>
      </c>
      <c r="C354" t="s">
        <v>68</v>
      </c>
      <c r="D354" s="36">
        <v>51122</v>
      </c>
      <c r="E354" s="36">
        <v>51129</v>
      </c>
      <c r="F354" s="36">
        <v>51136</v>
      </c>
      <c r="G354" s="36">
        <v>51143</v>
      </c>
      <c r="H354" s="36">
        <v>51149</v>
      </c>
    </row>
    <row r="355" spans="1:8" x14ac:dyDescent="0.15">
      <c r="A355" s="36">
        <v>48521</v>
      </c>
      <c r="B355" t="s">
        <v>95</v>
      </c>
      <c r="C355" t="s">
        <v>68</v>
      </c>
      <c r="D355" s="36">
        <v>51150</v>
      </c>
      <c r="E355" s="36">
        <v>51157</v>
      </c>
      <c r="F355" s="36">
        <v>51164</v>
      </c>
      <c r="G355" s="36">
        <v>51171</v>
      </c>
      <c r="H355" s="36">
        <v>51177</v>
      </c>
    </row>
    <row r="356" spans="1:8" x14ac:dyDescent="0.15">
      <c r="A356" s="36">
        <v>48541</v>
      </c>
      <c r="B356" t="s">
        <v>96</v>
      </c>
      <c r="C356" t="s">
        <v>68</v>
      </c>
      <c r="D356" s="36"/>
      <c r="E356" s="36"/>
      <c r="F356" s="36"/>
      <c r="G356" s="36"/>
      <c r="H356" s="36"/>
    </row>
    <row r="357" spans="1:8" x14ac:dyDescent="0.15">
      <c r="A357" s="36">
        <v>41272</v>
      </c>
      <c r="B357" t="s">
        <v>103</v>
      </c>
      <c r="C357" t="s">
        <v>100</v>
      </c>
      <c r="D357" s="36"/>
      <c r="E357" s="36"/>
      <c r="F357" s="36"/>
      <c r="G357" s="36"/>
      <c r="H357" s="36"/>
    </row>
    <row r="358" spans="1:8" x14ac:dyDescent="0.15">
      <c r="A358" s="36">
        <v>41273</v>
      </c>
      <c r="B358" t="s">
        <v>103</v>
      </c>
      <c r="C358" t="s">
        <v>100</v>
      </c>
      <c r="D358" s="36"/>
      <c r="E358" s="36"/>
      <c r="F358" s="36"/>
      <c r="G358" s="36"/>
      <c r="H358" s="36"/>
    </row>
    <row r="359" spans="1:8" x14ac:dyDescent="0.15">
      <c r="A359" s="36">
        <v>41274</v>
      </c>
      <c r="B359" t="s">
        <v>103</v>
      </c>
      <c r="C359" t="s">
        <v>100</v>
      </c>
      <c r="D359" s="36">
        <v>51178</v>
      </c>
      <c r="E359" s="36">
        <v>51185</v>
      </c>
      <c r="F359" s="36">
        <v>51192</v>
      </c>
      <c r="G359" s="36">
        <v>51199</v>
      </c>
      <c r="H359" s="36">
        <v>51205</v>
      </c>
    </row>
    <row r="360" spans="1:8" x14ac:dyDescent="0.15">
      <c r="A360" s="36">
        <v>41276</v>
      </c>
      <c r="B360" t="s">
        <v>103</v>
      </c>
      <c r="C360" t="s">
        <v>100</v>
      </c>
      <c r="D360" s="36">
        <v>51206</v>
      </c>
      <c r="E360" s="36">
        <v>51213</v>
      </c>
      <c r="F360" s="36">
        <v>51220</v>
      </c>
      <c r="G360" s="36">
        <v>51227</v>
      </c>
      <c r="H360" s="36">
        <v>51233</v>
      </c>
    </row>
    <row r="361" spans="1:8" x14ac:dyDescent="0.15">
      <c r="A361" s="36">
        <v>41277</v>
      </c>
      <c r="B361" t="s">
        <v>103</v>
      </c>
      <c r="C361" t="s">
        <v>100</v>
      </c>
      <c r="D361" s="36">
        <v>51234</v>
      </c>
      <c r="E361" s="36">
        <v>51241</v>
      </c>
      <c r="F361" s="36">
        <v>51248</v>
      </c>
      <c r="G361" s="36">
        <v>51255</v>
      </c>
      <c r="H361" s="36">
        <v>51261</v>
      </c>
    </row>
    <row r="362" spans="1:8" x14ac:dyDescent="0.15">
      <c r="A362" s="36">
        <v>41637</v>
      </c>
      <c r="B362" t="s">
        <v>103</v>
      </c>
      <c r="C362" t="s">
        <v>100</v>
      </c>
      <c r="D362" s="36">
        <v>51262</v>
      </c>
      <c r="E362" s="36">
        <v>51269</v>
      </c>
      <c r="F362" s="36">
        <v>51276</v>
      </c>
      <c r="G362" s="36">
        <v>51283</v>
      </c>
      <c r="H362" s="36">
        <v>51289</v>
      </c>
    </row>
    <row r="363" spans="1:8" x14ac:dyDescent="0.15">
      <c r="A363" s="36">
        <v>41638</v>
      </c>
      <c r="B363" t="s">
        <v>103</v>
      </c>
      <c r="C363" t="s">
        <v>100</v>
      </c>
      <c r="D363" s="36">
        <v>51290</v>
      </c>
      <c r="E363" s="36">
        <v>51297</v>
      </c>
      <c r="F363" s="36">
        <v>51304</v>
      </c>
      <c r="G363" s="36">
        <v>51311</v>
      </c>
      <c r="H363" s="36">
        <v>51317</v>
      </c>
    </row>
    <row r="364" spans="1:8" x14ac:dyDescent="0.15">
      <c r="A364" s="36">
        <v>41639</v>
      </c>
      <c r="B364" t="s">
        <v>103</v>
      </c>
      <c r="C364" t="s">
        <v>100</v>
      </c>
      <c r="D364" s="36">
        <v>51318</v>
      </c>
      <c r="E364" s="36">
        <v>51325</v>
      </c>
      <c r="F364" s="36">
        <v>51332</v>
      </c>
      <c r="G364" s="36">
        <v>51339</v>
      </c>
      <c r="H364" s="36">
        <v>51345</v>
      </c>
    </row>
    <row r="365" spans="1:8" x14ac:dyDescent="0.15">
      <c r="A365" s="36">
        <v>41641</v>
      </c>
      <c r="B365" t="s">
        <v>103</v>
      </c>
      <c r="C365" t="s">
        <v>100</v>
      </c>
      <c r="D365" s="36">
        <v>51346</v>
      </c>
      <c r="E365" s="36">
        <v>51353</v>
      </c>
      <c r="F365" s="36">
        <v>51360</v>
      </c>
      <c r="G365" s="36">
        <v>51367</v>
      </c>
      <c r="H365" s="36">
        <v>51373</v>
      </c>
    </row>
    <row r="366" spans="1:8" x14ac:dyDescent="0.15">
      <c r="A366" s="36">
        <v>41642</v>
      </c>
      <c r="B366" t="s">
        <v>103</v>
      </c>
      <c r="C366" t="s">
        <v>100</v>
      </c>
      <c r="D366" s="36">
        <v>51374</v>
      </c>
      <c r="E366" s="36">
        <v>51381</v>
      </c>
      <c r="F366" s="36">
        <v>51388</v>
      </c>
      <c r="G366" s="36">
        <v>51395</v>
      </c>
      <c r="H366" s="36">
        <v>51401</v>
      </c>
    </row>
    <row r="367" spans="1:8" x14ac:dyDescent="0.15">
      <c r="A367" s="36">
        <v>42002</v>
      </c>
      <c r="B367" t="s">
        <v>103</v>
      </c>
      <c r="C367" t="s">
        <v>100</v>
      </c>
      <c r="D367" s="36">
        <v>51402</v>
      </c>
      <c r="E367" s="36">
        <v>51409</v>
      </c>
      <c r="F367" s="36">
        <v>51416</v>
      </c>
      <c r="G367" s="36">
        <v>51423</v>
      </c>
      <c r="H367" s="36">
        <v>51429</v>
      </c>
    </row>
    <row r="368" spans="1:8" x14ac:dyDescent="0.15">
      <c r="A368" s="36">
        <v>42003</v>
      </c>
      <c r="B368" t="s">
        <v>103</v>
      </c>
      <c r="C368" t="s">
        <v>100</v>
      </c>
      <c r="D368" s="36">
        <v>51430</v>
      </c>
      <c r="E368" s="36">
        <v>51437</v>
      </c>
      <c r="F368" s="36">
        <v>51444</v>
      </c>
      <c r="G368" s="36">
        <v>51451</v>
      </c>
      <c r="H368" s="36">
        <v>51457</v>
      </c>
    </row>
    <row r="369" spans="1:8" x14ac:dyDescent="0.15">
      <c r="A369" s="36">
        <v>42004</v>
      </c>
      <c r="B369" t="s">
        <v>103</v>
      </c>
      <c r="C369" t="s">
        <v>100</v>
      </c>
      <c r="D369" s="36">
        <v>51458</v>
      </c>
      <c r="E369" s="36">
        <v>51465</v>
      </c>
      <c r="F369" s="36">
        <v>51472</v>
      </c>
      <c r="G369" s="36">
        <v>51479</v>
      </c>
      <c r="H369" s="36">
        <v>51485</v>
      </c>
    </row>
    <row r="370" spans="1:8" x14ac:dyDescent="0.15">
      <c r="A370" s="36">
        <v>42006</v>
      </c>
      <c r="B370" t="s">
        <v>103</v>
      </c>
      <c r="C370" t="s">
        <v>100</v>
      </c>
      <c r="D370" s="36">
        <v>51486</v>
      </c>
      <c r="E370" s="36">
        <v>51493</v>
      </c>
      <c r="F370" s="36">
        <v>51500</v>
      </c>
      <c r="G370" s="36">
        <v>51507</v>
      </c>
      <c r="H370" s="36">
        <v>51513</v>
      </c>
    </row>
    <row r="371" spans="1:8" x14ac:dyDescent="0.15">
      <c r="A371" s="36">
        <v>42007</v>
      </c>
      <c r="B371" t="s">
        <v>103</v>
      </c>
      <c r="C371" t="s">
        <v>100</v>
      </c>
      <c r="D371" s="36">
        <v>51514</v>
      </c>
      <c r="E371" s="36">
        <v>51521</v>
      </c>
      <c r="F371" s="36">
        <v>51528</v>
      </c>
      <c r="G371" s="36">
        <v>51535</v>
      </c>
      <c r="H371" s="36">
        <v>51541</v>
      </c>
    </row>
    <row r="372" spans="1:8" x14ac:dyDescent="0.15">
      <c r="A372" s="36">
        <v>42367</v>
      </c>
      <c r="B372" t="s">
        <v>103</v>
      </c>
      <c r="C372" t="s">
        <v>100</v>
      </c>
      <c r="D372" s="36">
        <v>51542</v>
      </c>
      <c r="E372" s="36">
        <v>51549</v>
      </c>
      <c r="F372" s="36">
        <v>51556</v>
      </c>
      <c r="G372" s="36">
        <v>51563</v>
      </c>
      <c r="H372" s="36">
        <v>51569</v>
      </c>
    </row>
    <row r="373" spans="1:8" x14ac:dyDescent="0.15">
      <c r="A373" s="36">
        <v>42368</v>
      </c>
      <c r="B373" t="s">
        <v>103</v>
      </c>
      <c r="C373" t="s">
        <v>100</v>
      </c>
      <c r="D373" s="36">
        <v>51570</v>
      </c>
      <c r="E373" s="36">
        <v>51577</v>
      </c>
      <c r="F373" s="36">
        <v>51584</v>
      </c>
      <c r="G373" s="36">
        <v>51591</v>
      </c>
      <c r="H373" s="36">
        <v>51597</v>
      </c>
    </row>
    <row r="374" spans="1:8" x14ac:dyDescent="0.15">
      <c r="A374" s="36">
        <v>42369</v>
      </c>
      <c r="B374" t="s">
        <v>103</v>
      </c>
      <c r="C374" t="s">
        <v>100</v>
      </c>
      <c r="D374" s="36">
        <v>51598</v>
      </c>
      <c r="E374" s="36">
        <v>51605</v>
      </c>
      <c r="F374" s="36">
        <v>51612</v>
      </c>
      <c r="G374" s="36">
        <v>51619</v>
      </c>
      <c r="H374" s="36">
        <v>51625</v>
      </c>
    </row>
    <row r="375" spans="1:8" x14ac:dyDescent="0.15">
      <c r="A375" s="36">
        <v>42371</v>
      </c>
      <c r="B375" t="s">
        <v>103</v>
      </c>
      <c r="C375" t="s">
        <v>100</v>
      </c>
      <c r="D375" s="36">
        <v>51626</v>
      </c>
      <c r="E375" s="36">
        <v>51633</v>
      </c>
      <c r="F375" s="36">
        <v>51640</v>
      </c>
      <c r="G375" s="36">
        <v>51647</v>
      </c>
      <c r="H375" s="36">
        <v>51653</v>
      </c>
    </row>
    <row r="376" spans="1:8" x14ac:dyDescent="0.15">
      <c r="A376" s="36">
        <v>42372</v>
      </c>
      <c r="B376" t="s">
        <v>103</v>
      </c>
      <c r="C376" t="s">
        <v>100</v>
      </c>
      <c r="D376" s="36">
        <v>51654</v>
      </c>
      <c r="E376" s="36">
        <v>51661</v>
      </c>
      <c r="F376" s="36">
        <v>51668</v>
      </c>
      <c r="G376" s="36">
        <v>51675</v>
      </c>
      <c r="H376" s="36">
        <v>51681</v>
      </c>
    </row>
    <row r="377" spans="1:8" x14ac:dyDescent="0.15">
      <c r="A377" s="36">
        <v>42733</v>
      </c>
      <c r="B377" t="s">
        <v>103</v>
      </c>
      <c r="C377" t="s">
        <v>100</v>
      </c>
      <c r="D377" s="36">
        <v>51682</v>
      </c>
      <c r="E377" s="36">
        <v>51689</v>
      </c>
      <c r="F377" s="36">
        <v>51696</v>
      </c>
      <c r="G377" s="36">
        <v>51703</v>
      </c>
      <c r="H377" s="36">
        <v>51709</v>
      </c>
    </row>
    <row r="378" spans="1:8" x14ac:dyDescent="0.15">
      <c r="A378" s="36">
        <v>42734</v>
      </c>
      <c r="B378" t="s">
        <v>103</v>
      </c>
      <c r="C378" t="s">
        <v>100</v>
      </c>
      <c r="D378" s="36">
        <v>51710</v>
      </c>
      <c r="E378" s="36">
        <v>51717</v>
      </c>
      <c r="F378" s="36">
        <v>51724</v>
      </c>
      <c r="G378" s="36">
        <v>51731</v>
      </c>
      <c r="H378" s="36">
        <v>51737</v>
      </c>
    </row>
    <row r="379" spans="1:8" x14ac:dyDescent="0.15">
      <c r="A379" s="36">
        <v>42735</v>
      </c>
      <c r="B379" t="s">
        <v>103</v>
      </c>
      <c r="C379" t="s">
        <v>100</v>
      </c>
      <c r="D379" s="36">
        <v>51738</v>
      </c>
      <c r="E379" s="36">
        <v>51745</v>
      </c>
      <c r="F379" s="36">
        <v>51752</v>
      </c>
      <c r="G379" s="36">
        <v>51759</v>
      </c>
      <c r="H379" s="36">
        <v>51765</v>
      </c>
    </row>
    <row r="380" spans="1:8" x14ac:dyDescent="0.15">
      <c r="A380" s="36">
        <v>42737</v>
      </c>
      <c r="B380" t="s">
        <v>103</v>
      </c>
      <c r="C380" t="s">
        <v>100</v>
      </c>
      <c r="D380" s="36">
        <v>51766</v>
      </c>
      <c r="E380" s="36">
        <v>51773</v>
      </c>
      <c r="F380" s="36">
        <v>51780</v>
      </c>
      <c r="G380" s="36">
        <v>51787</v>
      </c>
      <c r="H380" s="36">
        <v>51793</v>
      </c>
    </row>
    <row r="381" spans="1:8" x14ac:dyDescent="0.15">
      <c r="A381" s="36">
        <v>42738</v>
      </c>
      <c r="B381" t="s">
        <v>103</v>
      </c>
      <c r="C381" t="s">
        <v>100</v>
      </c>
      <c r="D381" s="36">
        <v>51794</v>
      </c>
      <c r="E381" s="36">
        <v>51801</v>
      </c>
      <c r="F381" s="36">
        <v>51808</v>
      </c>
      <c r="G381" s="36">
        <v>51815</v>
      </c>
      <c r="H381" s="36">
        <v>51821</v>
      </c>
    </row>
    <row r="382" spans="1:8" x14ac:dyDescent="0.15">
      <c r="A382" s="36">
        <v>43098</v>
      </c>
      <c r="B382" t="s">
        <v>103</v>
      </c>
      <c r="C382" t="s">
        <v>100</v>
      </c>
      <c r="D382" s="36">
        <v>51822</v>
      </c>
      <c r="E382" s="36">
        <v>51829</v>
      </c>
      <c r="F382" s="36">
        <v>51836</v>
      </c>
      <c r="G382" s="36">
        <v>51843</v>
      </c>
      <c r="H382" s="36">
        <v>51849</v>
      </c>
    </row>
    <row r="383" spans="1:8" x14ac:dyDescent="0.15">
      <c r="A383" s="36">
        <v>43099</v>
      </c>
      <c r="B383" t="s">
        <v>103</v>
      </c>
      <c r="C383" t="s">
        <v>100</v>
      </c>
      <c r="D383" s="36">
        <v>51850</v>
      </c>
      <c r="E383" s="36">
        <v>51857</v>
      </c>
      <c r="F383" s="36">
        <v>51864</v>
      </c>
      <c r="G383" s="36">
        <v>51871</v>
      </c>
      <c r="H383" s="36">
        <v>51877</v>
      </c>
    </row>
    <row r="384" spans="1:8" x14ac:dyDescent="0.15">
      <c r="A384" s="36">
        <v>43100</v>
      </c>
      <c r="B384" t="s">
        <v>103</v>
      </c>
      <c r="C384" t="s">
        <v>100</v>
      </c>
      <c r="D384" s="36">
        <v>51878</v>
      </c>
      <c r="E384" s="36">
        <v>51885</v>
      </c>
      <c r="F384" s="36">
        <v>51892</v>
      </c>
      <c r="G384" s="36">
        <v>51899</v>
      </c>
      <c r="H384" s="36">
        <v>51905</v>
      </c>
    </row>
    <row r="385" spans="1:8" x14ac:dyDescent="0.15">
      <c r="A385" s="36">
        <v>43102</v>
      </c>
      <c r="B385" t="s">
        <v>103</v>
      </c>
      <c r="C385" t="s">
        <v>100</v>
      </c>
      <c r="D385" s="36">
        <v>51906</v>
      </c>
      <c r="E385" s="36">
        <v>51913</v>
      </c>
      <c r="F385" s="36">
        <v>51920</v>
      </c>
      <c r="G385" s="36">
        <v>51927</v>
      </c>
      <c r="H385" s="36">
        <v>51933</v>
      </c>
    </row>
    <row r="386" spans="1:8" x14ac:dyDescent="0.15">
      <c r="A386" s="36">
        <v>43103</v>
      </c>
      <c r="B386" t="s">
        <v>103</v>
      </c>
      <c r="C386" t="s">
        <v>100</v>
      </c>
      <c r="D386" s="36">
        <v>51934</v>
      </c>
      <c r="E386" s="36">
        <v>51941</v>
      </c>
      <c r="F386" s="36">
        <v>51948</v>
      </c>
      <c r="G386" s="36">
        <v>51955</v>
      </c>
      <c r="H386" s="36">
        <v>51961</v>
      </c>
    </row>
    <row r="387" spans="1:8" x14ac:dyDescent="0.15">
      <c r="A387" s="36">
        <v>43463</v>
      </c>
      <c r="B387" t="s">
        <v>103</v>
      </c>
      <c r="C387" t="s">
        <v>100</v>
      </c>
      <c r="D387" s="36">
        <v>51962</v>
      </c>
      <c r="E387" s="36">
        <v>51969</v>
      </c>
      <c r="F387" s="36">
        <v>51976</v>
      </c>
      <c r="G387" s="36">
        <v>51983</v>
      </c>
      <c r="H387" s="36">
        <v>51989</v>
      </c>
    </row>
    <row r="388" spans="1:8" x14ac:dyDescent="0.15">
      <c r="A388" s="36">
        <v>43464</v>
      </c>
      <c r="B388" t="s">
        <v>103</v>
      </c>
      <c r="C388" t="s">
        <v>100</v>
      </c>
      <c r="D388" s="36">
        <v>51990</v>
      </c>
      <c r="E388" s="36">
        <v>51997</v>
      </c>
      <c r="F388" s="36">
        <v>52004</v>
      </c>
      <c r="G388" s="36">
        <v>52011</v>
      </c>
      <c r="H388" s="36">
        <v>52017</v>
      </c>
    </row>
    <row r="389" spans="1:8" x14ac:dyDescent="0.15">
      <c r="A389" s="36">
        <v>43465</v>
      </c>
      <c r="B389" t="s">
        <v>103</v>
      </c>
      <c r="C389" t="s">
        <v>100</v>
      </c>
      <c r="D389" s="36">
        <v>52018</v>
      </c>
      <c r="E389" s="36">
        <v>52025</v>
      </c>
      <c r="F389" s="36">
        <v>52032</v>
      </c>
      <c r="G389" s="36">
        <v>52039</v>
      </c>
      <c r="H389" s="36">
        <v>52045</v>
      </c>
    </row>
    <row r="390" spans="1:8" x14ac:dyDescent="0.15">
      <c r="A390" s="36">
        <v>43467</v>
      </c>
      <c r="B390" t="s">
        <v>103</v>
      </c>
      <c r="C390" t="s">
        <v>100</v>
      </c>
      <c r="D390" s="36">
        <v>52046</v>
      </c>
      <c r="E390" s="36">
        <v>52053</v>
      </c>
      <c r="F390" s="36">
        <v>52060</v>
      </c>
      <c r="G390" s="36">
        <v>52067</v>
      </c>
      <c r="H390" s="36">
        <v>52073</v>
      </c>
    </row>
    <row r="391" spans="1:8" x14ac:dyDescent="0.15">
      <c r="A391" s="36">
        <v>43468</v>
      </c>
      <c r="B391" t="s">
        <v>103</v>
      </c>
      <c r="C391" t="s">
        <v>100</v>
      </c>
      <c r="D391" s="36">
        <v>52074</v>
      </c>
      <c r="E391" s="36">
        <v>52081</v>
      </c>
      <c r="F391" s="36">
        <v>52088</v>
      </c>
      <c r="G391" s="36">
        <v>52095</v>
      </c>
      <c r="H391" s="36">
        <v>52101</v>
      </c>
    </row>
    <row r="392" spans="1:8" x14ac:dyDescent="0.15">
      <c r="A392" s="36">
        <v>43828</v>
      </c>
      <c r="B392" t="s">
        <v>103</v>
      </c>
      <c r="C392" t="s">
        <v>100</v>
      </c>
      <c r="D392" s="36">
        <v>52102</v>
      </c>
      <c r="E392" s="36">
        <v>52109</v>
      </c>
      <c r="F392" s="36">
        <v>52116</v>
      </c>
      <c r="G392" s="36">
        <v>52123</v>
      </c>
      <c r="H392" s="36">
        <v>52129</v>
      </c>
    </row>
    <row r="393" spans="1:8" x14ac:dyDescent="0.15">
      <c r="A393" s="36">
        <v>43829</v>
      </c>
      <c r="B393" t="s">
        <v>103</v>
      </c>
      <c r="C393" t="s">
        <v>100</v>
      </c>
      <c r="D393" s="36">
        <v>52130</v>
      </c>
      <c r="E393" s="36">
        <v>52137</v>
      </c>
      <c r="F393" s="36">
        <v>52144</v>
      </c>
      <c r="G393" s="36">
        <v>52151</v>
      </c>
      <c r="H393" s="36">
        <v>52157</v>
      </c>
    </row>
    <row r="394" spans="1:8" x14ac:dyDescent="0.15">
      <c r="A394" s="36">
        <v>43830</v>
      </c>
      <c r="B394" t="s">
        <v>103</v>
      </c>
      <c r="C394" t="s">
        <v>100</v>
      </c>
      <c r="D394" s="36">
        <v>52158</v>
      </c>
      <c r="E394" s="36">
        <v>52165</v>
      </c>
      <c r="F394" s="36">
        <v>52172</v>
      </c>
      <c r="G394" s="36">
        <v>52179</v>
      </c>
      <c r="H394" s="36">
        <v>52185</v>
      </c>
    </row>
    <row r="395" spans="1:8" x14ac:dyDescent="0.15">
      <c r="A395" s="36">
        <v>43832</v>
      </c>
      <c r="B395" t="s">
        <v>103</v>
      </c>
      <c r="C395" t="s">
        <v>100</v>
      </c>
      <c r="D395" s="36">
        <v>52186</v>
      </c>
      <c r="E395" s="36">
        <v>52193</v>
      </c>
      <c r="F395" s="36">
        <v>52200</v>
      </c>
      <c r="G395" s="36">
        <v>52207</v>
      </c>
      <c r="H395" s="36">
        <v>52213</v>
      </c>
    </row>
    <row r="396" spans="1:8" x14ac:dyDescent="0.15">
      <c r="A396" s="36">
        <v>43833</v>
      </c>
      <c r="B396" t="s">
        <v>103</v>
      </c>
      <c r="C396" t="s">
        <v>100</v>
      </c>
      <c r="D396" s="36">
        <v>52214</v>
      </c>
      <c r="E396" s="36">
        <v>52221</v>
      </c>
      <c r="F396" s="36">
        <v>52228</v>
      </c>
      <c r="G396" s="36">
        <v>52235</v>
      </c>
      <c r="H396" s="36">
        <v>52241</v>
      </c>
    </row>
    <row r="397" spans="1:8" x14ac:dyDescent="0.15">
      <c r="A397" s="36">
        <v>44194</v>
      </c>
      <c r="B397" t="s">
        <v>103</v>
      </c>
      <c r="C397" t="s">
        <v>100</v>
      </c>
      <c r="D397" s="36">
        <v>52242</v>
      </c>
      <c r="E397" s="36">
        <v>52249</v>
      </c>
      <c r="F397" s="36">
        <v>52256</v>
      </c>
      <c r="G397" s="36">
        <v>52263</v>
      </c>
      <c r="H397" s="36">
        <v>52269</v>
      </c>
    </row>
    <row r="398" spans="1:8" x14ac:dyDescent="0.15">
      <c r="A398" s="36">
        <v>44195</v>
      </c>
      <c r="B398" t="s">
        <v>103</v>
      </c>
      <c r="C398" t="s">
        <v>100</v>
      </c>
      <c r="D398" s="36">
        <v>52270</v>
      </c>
      <c r="E398" s="36">
        <v>52277</v>
      </c>
      <c r="F398" s="36">
        <v>52284</v>
      </c>
      <c r="G398" s="36">
        <v>52291</v>
      </c>
      <c r="H398" s="36">
        <v>52297</v>
      </c>
    </row>
    <row r="399" spans="1:8" x14ac:dyDescent="0.15">
      <c r="A399" s="36">
        <v>44196</v>
      </c>
      <c r="B399" t="s">
        <v>103</v>
      </c>
      <c r="C399" t="s">
        <v>100</v>
      </c>
      <c r="D399" s="36">
        <v>52298</v>
      </c>
      <c r="E399" s="36">
        <v>52305</v>
      </c>
      <c r="F399" s="36">
        <v>52312</v>
      </c>
      <c r="G399" s="36">
        <v>52319</v>
      </c>
      <c r="H399" s="36">
        <v>52325</v>
      </c>
    </row>
    <row r="400" spans="1:8" x14ac:dyDescent="0.15">
      <c r="A400" s="36">
        <v>44198</v>
      </c>
      <c r="B400" t="s">
        <v>103</v>
      </c>
      <c r="C400" t="s">
        <v>100</v>
      </c>
      <c r="D400" s="36">
        <v>52326</v>
      </c>
      <c r="E400" s="36">
        <v>52333</v>
      </c>
      <c r="F400" s="36">
        <v>52340</v>
      </c>
      <c r="G400" s="36">
        <v>52347</v>
      </c>
      <c r="H400" s="36">
        <v>52353</v>
      </c>
    </row>
    <row r="401" spans="1:8" x14ac:dyDescent="0.15">
      <c r="A401" s="36">
        <v>44199</v>
      </c>
      <c r="B401" t="s">
        <v>103</v>
      </c>
      <c r="C401" t="s">
        <v>100</v>
      </c>
      <c r="D401" s="36">
        <v>52354</v>
      </c>
      <c r="E401" s="36">
        <v>52361</v>
      </c>
      <c r="F401" s="36">
        <v>52368</v>
      </c>
      <c r="G401" s="36">
        <v>52375</v>
      </c>
      <c r="H401" s="36">
        <v>52381</v>
      </c>
    </row>
    <row r="402" spans="1:8" x14ac:dyDescent="0.15">
      <c r="A402" s="36">
        <v>44559</v>
      </c>
      <c r="B402" t="s">
        <v>103</v>
      </c>
      <c r="C402" t="s">
        <v>100</v>
      </c>
      <c r="D402" s="36">
        <v>52382</v>
      </c>
      <c r="E402" s="36">
        <v>52389</v>
      </c>
      <c r="F402" s="36">
        <v>52396</v>
      </c>
      <c r="G402" s="36">
        <v>52403</v>
      </c>
      <c r="H402" s="36">
        <v>52409</v>
      </c>
    </row>
    <row r="403" spans="1:8" x14ac:dyDescent="0.15">
      <c r="A403" s="36">
        <v>44560</v>
      </c>
      <c r="B403" t="s">
        <v>103</v>
      </c>
      <c r="C403" t="s">
        <v>100</v>
      </c>
      <c r="D403" s="36">
        <v>52410</v>
      </c>
      <c r="E403" s="36">
        <v>52417</v>
      </c>
      <c r="F403" s="36">
        <v>52424</v>
      </c>
      <c r="G403" s="36">
        <v>52431</v>
      </c>
      <c r="H403" s="36">
        <v>52437</v>
      </c>
    </row>
    <row r="404" spans="1:8" x14ac:dyDescent="0.15">
      <c r="A404" s="36">
        <v>44561</v>
      </c>
      <c r="B404" t="s">
        <v>103</v>
      </c>
      <c r="C404" t="s">
        <v>100</v>
      </c>
      <c r="D404" s="36">
        <v>52438</v>
      </c>
      <c r="E404" s="36">
        <v>52445</v>
      </c>
      <c r="F404" s="36">
        <v>52452</v>
      </c>
      <c r="G404" s="36">
        <v>52459</v>
      </c>
      <c r="H404" s="36">
        <v>52465</v>
      </c>
    </row>
    <row r="405" spans="1:8" x14ac:dyDescent="0.15">
      <c r="A405" s="36">
        <v>44563</v>
      </c>
      <c r="B405" t="s">
        <v>103</v>
      </c>
      <c r="C405" t="s">
        <v>100</v>
      </c>
      <c r="D405" s="36">
        <v>52466</v>
      </c>
      <c r="E405" s="36">
        <v>52473</v>
      </c>
      <c r="F405" s="36">
        <v>52480</v>
      </c>
      <c r="G405" s="36">
        <v>52487</v>
      </c>
      <c r="H405" s="36">
        <v>52493</v>
      </c>
    </row>
    <row r="406" spans="1:8" x14ac:dyDescent="0.15">
      <c r="A406" s="36">
        <v>44564</v>
      </c>
      <c r="B406" t="s">
        <v>103</v>
      </c>
      <c r="C406" t="s">
        <v>100</v>
      </c>
      <c r="D406" s="36">
        <v>52494</v>
      </c>
      <c r="E406" s="36">
        <v>52501</v>
      </c>
      <c r="F406" s="36">
        <v>52508</v>
      </c>
      <c r="G406" s="36">
        <v>52515</v>
      </c>
      <c r="H406" s="36">
        <v>52521</v>
      </c>
    </row>
    <row r="407" spans="1:8" x14ac:dyDescent="0.15">
      <c r="A407" s="36">
        <v>44924</v>
      </c>
      <c r="B407" t="s">
        <v>103</v>
      </c>
      <c r="C407" t="s">
        <v>100</v>
      </c>
      <c r="D407" s="36">
        <v>52522</v>
      </c>
      <c r="E407" s="36">
        <v>52529</v>
      </c>
      <c r="F407" s="36">
        <v>52536</v>
      </c>
      <c r="G407" s="36">
        <v>52543</v>
      </c>
      <c r="H407" s="36">
        <v>52549</v>
      </c>
    </row>
    <row r="408" spans="1:8" x14ac:dyDescent="0.15">
      <c r="A408" s="36">
        <v>44925</v>
      </c>
      <c r="B408" t="s">
        <v>103</v>
      </c>
      <c r="C408" t="s">
        <v>100</v>
      </c>
      <c r="D408" s="36">
        <v>52550</v>
      </c>
      <c r="E408" s="36">
        <v>52557</v>
      </c>
      <c r="F408" s="36">
        <v>52564</v>
      </c>
      <c r="G408" s="36">
        <v>52571</v>
      </c>
      <c r="H408" s="36">
        <v>52577</v>
      </c>
    </row>
    <row r="409" spans="1:8" x14ac:dyDescent="0.15">
      <c r="A409" s="36">
        <v>44926</v>
      </c>
      <c r="B409" t="s">
        <v>103</v>
      </c>
      <c r="C409" t="s">
        <v>100</v>
      </c>
      <c r="D409" s="36">
        <v>52578</v>
      </c>
      <c r="E409" s="36">
        <v>52585</v>
      </c>
      <c r="F409" s="36">
        <v>52592</v>
      </c>
      <c r="G409" s="36">
        <v>52599</v>
      </c>
      <c r="H409" s="36">
        <v>52605</v>
      </c>
    </row>
    <row r="410" spans="1:8" x14ac:dyDescent="0.15">
      <c r="A410" s="36">
        <v>44928</v>
      </c>
      <c r="B410" t="s">
        <v>103</v>
      </c>
      <c r="C410" t="s">
        <v>100</v>
      </c>
      <c r="D410" s="36">
        <v>52606</v>
      </c>
      <c r="E410" s="36">
        <v>52613</v>
      </c>
      <c r="F410" s="36">
        <v>52620</v>
      </c>
      <c r="G410" s="36">
        <v>52627</v>
      </c>
      <c r="H410" s="36">
        <v>52633</v>
      </c>
    </row>
    <row r="411" spans="1:8" x14ac:dyDescent="0.15">
      <c r="A411" s="36">
        <v>44929</v>
      </c>
      <c r="B411" t="s">
        <v>103</v>
      </c>
      <c r="C411" t="s">
        <v>100</v>
      </c>
      <c r="D411" s="36">
        <v>52634</v>
      </c>
      <c r="E411" s="36">
        <v>52641</v>
      </c>
      <c r="F411" s="36">
        <v>52648</v>
      </c>
      <c r="G411" s="36">
        <v>52655</v>
      </c>
      <c r="H411" s="36">
        <v>52661</v>
      </c>
    </row>
    <row r="412" spans="1:8" x14ac:dyDescent="0.15">
      <c r="A412" s="36">
        <v>45289</v>
      </c>
      <c r="B412" t="s">
        <v>103</v>
      </c>
      <c r="C412" t="s">
        <v>100</v>
      </c>
      <c r="D412" s="36">
        <v>52662</v>
      </c>
      <c r="E412" s="36">
        <v>52669</v>
      </c>
      <c r="F412" s="36">
        <v>52676</v>
      </c>
      <c r="G412" s="36">
        <v>52683</v>
      </c>
      <c r="H412" s="36">
        <v>52689</v>
      </c>
    </row>
    <row r="413" spans="1:8" x14ac:dyDescent="0.15">
      <c r="A413" s="36">
        <v>45290</v>
      </c>
      <c r="B413" t="s">
        <v>103</v>
      </c>
      <c r="C413" t="s">
        <v>100</v>
      </c>
      <c r="D413" s="36">
        <v>52690</v>
      </c>
      <c r="E413" s="36">
        <v>52697</v>
      </c>
      <c r="F413" s="36">
        <v>52704</v>
      </c>
      <c r="G413" s="36">
        <v>52711</v>
      </c>
      <c r="H413" s="36">
        <v>52717</v>
      </c>
    </row>
    <row r="414" spans="1:8" x14ac:dyDescent="0.15">
      <c r="A414" s="36">
        <v>45291</v>
      </c>
      <c r="B414" t="s">
        <v>103</v>
      </c>
      <c r="C414" t="s">
        <v>100</v>
      </c>
      <c r="D414" s="36">
        <v>52718</v>
      </c>
      <c r="E414" s="36">
        <v>52725</v>
      </c>
      <c r="F414" s="36">
        <v>52732</v>
      </c>
      <c r="G414" s="36">
        <v>52739</v>
      </c>
      <c r="H414" s="36">
        <v>52745</v>
      </c>
    </row>
    <row r="415" spans="1:8" x14ac:dyDescent="0.15">
      <c r="A415" s="36">
        <v>45293</v>
      </c>
      <c r="B415" t="s">
        <v>103</v>
      </c>
      <c r="C415" t="s">
        <v>100</v>
      </c>
      <c r="D415" s="36">
        <v>52746</v>
      </c>
      <c r="E415" s="36">
        <v>52753</v>
      </c>
      <c r="F415" s="36">
        <v>52760</v>
      </c>
      <c r="G415" s="36">
        <v>52767</v>
      </c>
      <c r="H415" s="36">
        <v>52773</v>
      </c>
    </row>
    <row r="416" spans="1:8" x14ac:dyDescent="0.15">
      <c r="A416" s="36">
        <v>45294</v>
      </c>
      <c r="B416" t="s">
        <v>103</v>
      </c>
      <c r="C416" t="s">
        <v>100</v>
      </c>
      <c r="D416" s="36">
        <v>52774</v>
      </c>
      <c r="E416" s="36">
        <v>52781</v>
      </c>
      <c r="F416" s="36">
        <v>52788</v>
      </c>
      <c r="G416" s="36">
        <v>52795</v>
      </c>
      <c r="H416" s="36">
        <v>52801</v>
      </c>
    </row>
    <row r="417" spans="1:8" x14ac:dyDescent="0.15">
      <c r="A417" s="36">
        <v>45655</v>
      </c>
      <c r="B417" t="s">
        <v>103</v>
      </c>
      <c r="C417" t="s">
        <v>100</v>
      </c>
      <c r="D417" s="36">
        <v>52802</v>
      </c>
      <c r="E417" s="36">
        <v>52809</v>
      </c>
      <c r="F417" s="36">
        <v>52816</v>
      </c>
      <c r="G417" s="36">
        <v>52823</v>
      </c>
      <c r="H417" s="36">
        <v>52829</v>
      </c>
    </row>
    <row r="418" spans="1:8" x14ac:dyDescent="0.15">
      <c r="A418" s="36">
        <v>45656</v>
      </c>
      <c r="B418" t="s">
        <v>103</v>
      </c>
      <c r="C418" t="s">
        <v>100</v>
      </c>
      <c r="D418" s="36">
        <v>52830</v>
      </c>
      <c r="E418" s="36">
        <v>52837</v>
      </c>
      <c r="F418" s="36">
        <v>52844</v>
      </c>
      <c r="G418" s="36">
        <v>52851</v>
      </c>
      <c r="H418" s="36">
        <v>52857</v>
      </c>
    </row>
    <row r="419" spans="1:8" x14ac:dyDescent="0.15">
      <c r="A419" s="36">
        <v>45657</v>
      </c>
      <c r="B419" t="s">
        <v>103</v>
      </c>
      <c r="C419" t="s">
        <v>100</v>
      </c>
      <c r="D419" s="36">
        <v>52858</v>
      </c>
      <c r="E419" s="36">
        <v>52865</v>
      </c>
      <c r="F419" s="36">
        <v>52872</v>
      </c>
      <c r="G419" s="36">
        <v>52879</v>
      </c>
      <c r="H419" s="36">
        <v>52885</v>
      </c>
    </row>
    <row r="420" spans="1:8" x14ac:dyDescent="0.15">
      <c r="A420" s="36">
        <v>45659</v>
      </c>
      <c r="B420" t="s">
        <v>103</v>
      </c>
      <c r="C420" t="s">
        <v>100</v>
      </c>
      <c r="D420" s="36">
        <v>52886</v>
      </c>
      <c r="E420" s="36">
        <v>52893</v>
      </c>
      <c r="F420" s="36">
        <v>52900</v>
      </c>
      <c r="G420" s="36">
        <v>52907</v>
      </c>
      <c r="H420" s="36">
        <v>52913</v>
      </c>
    </row>
    <row r="421" spans="1:8" x14ac:dyDescent="0.15">
      <c r="A421" s="36">
        <v>45660</v>
      </c>
      <c r="B421" t="s">
        <v>103</v>
      </c>
      <c r="C421" t="s">
        <v>100</v>
      </c>
      <c r="D421" s="36">
        <v>52914</v>
      </c>
      <c r="E421" s="36">
        <v>52921</v>
      </c>
      <c r="F421" s="36">
        <v>52928</v>
      </c>
      <c r="G421" s="36">
        <v>52935</v>
      </c>
      <c r="H421" s="36">
        <v>52941</v>
      </c>
    </row>
    <row r="422" spans="1:8" x14ac:dyDescent="0.15">
      <c r="A422" s="36">
        <v>46020</v>
      </c>
      <c r="B422" t="s">
        <v>103</v>
      </c>
      <c r="C422" t="s">
        <v>100</v>
      </c>
      <c r="D422" s="36">
        <v>52942</v>
      </c>
      <c r="E422" s="36">
        <v>52949</v>
      </c>
      <c r="F422" s="36">
        <v>52956</v>
      </c>
      <c r="G422" s="36">
        <v>52963</v>
      </c>
      <c r="H422" s="36">
        <v>52969</v>
      </c>
    </row>
    <row r="423" spans="1:8" x14ac:dyDescent="0.15">
      <c r="A423" s="36">
        <v>46021</v>
      </c>
      <c r="B423" t="s">
        <v>103</v>
      </c>
      <c r="C423" t="s">
        <v>100</v>
      </c>
      <c r="D423" s="36">
        <v>52970</v>
      </c>
      <c r="E423" s="36">
        <v>52977</v>
      </c>
      <c r="F423" s="36">
        <v>52984</v>
      </c>
      <c r="G423" s="36">
        <v>52991</v>
      </c>
      <c r="H423" s="36">
        <v>52997</v>
      </c>
    </row>
    <row r="424" spans="1:8" x14ac:dyDescent="0.15">
      <c r="A424" s="36">
        <v>46022</v>
      </c>
      <c r="B424" t="s">
        <v>103</v>
      </c>
      <c r="C424" t="s">
        <v>100</v>
      </c>
      <c r="D424" s="36">
        <v>52998</v>
      </c>
      <c r="E424" s="36">
        <v>53005</v>
      </c>
      <c r="F424" s="36">
        <v>53012</v>
      </c>
      <c r="G424" s="36">
        <v>53019</v>
      </c>
      <c r="H424" s="36">
        <v>53025</v>
      </c>
    </row>
    <row r="425" spans="1:8" x14ac:dyDescent="0.15">
      <c r="A425" s="36">
        <v>46024</v>
      </c>
      <c r="B425" t="s">
        <v>103</v>
      </c>
      <c r="C425" t="s">
        <v>100</v>
      </c>
      <c r="D425" s="36">
        <v>53026</v>
      </c>
      <c r="E425" s="36">
        <v>53033</v>
      </c>
      <c r="F425" s="36">
        <v>53040</v>
      </c>
      <c r="G425" s="36">
        <v>53047</v>
      </c>
      <c r="H425" s="36">
        <v>53053</v>
      </c>
    </row>
    <row r="426" spans="1:8" x14ac:dyDescent="0.15">
      <c r="A426" s="36">
        <v>46025</v>
      </c>
      <c r="B426" t="s">
        <v>103</v>
      </c>
      <c r="C426" t="s">
        <v>100</v>
      </c>
      <c r="D426" s="36">
        <v>53054</v>
      </c>
      <c r="E426" s="36">
        <v>53061</v>
      </c>
      <c r="F426" s="36">
        <v>53068</v>
      </c>
      <c r="G426" s="36">
        <v>53075</v>
      </c>
      <c r="H426" s="36">
        <v>53081</v>
      </c>
    </row>
    <row r="427" spans="1:8" x14ac:dyDescent="0.15">
      <c r="A427" s="36">
        <v>46385</v>
      </c>
      <c r="B427" t="s">
        <v>103</v>
      </c>
      <c r="C427" t="s">
        <v>100</v>
      </c>
      <c r="D427" s="36">
        <v>53082</v>
      </c>
      <c r="E427" s="36">
        <v>53089</v>
      </c>
      <c r="F427" s="36">
        <v>53096</v>
      </c>
      <c r="G427" s="36">
        <v>53103</v>
      </c>
      <c r="H427" s="36">
        <v>53109</v>
      </c>
    </row>
    <row r="428" spans="1:8" x14ac:dyDescent="0.15">
      <c r="A428" s="36">
        <v>46386</v>
      </c>
      <c r="B428" t="s">
        <v>103</v>
      </c>
      <c r="C428" t="s">
        <v>100</v>
      </c>
      <c r="D428" s="36">
        <v>53110</v>
      </c>
      <c r="E428" s="36">
        <v>53117</v>
      </c>
      <c r="F428" s="36">
        <v>53124</v>
      </c>
      <c r="G428" s="36">
        <v>53131</v>
      </c>
      <c r="H428" s="36">
        <v>53137</v>
      </c>
    </row>
    <row r="429" spans="1:8" x14ac:dyDescent="0.15">
      <c r="A429" s="36">
        <v>46387</v>
      </c>
      <c r="B429" t="s">
        <v>103</v>
      </c>
      <c r="C429" t="s">
        <v>100</v>
      </c>
      <c r="D429" s="36">
        <v>53138</v>
      </c>
      <c r="E429" s="36">
        <v>53145</v>
      </c>
      <c r="F429" s="36">
        <v>53152</v>
      </c>
      <c r="G429" s="36">
        <v>53159</v>
      </c>
      <c r="H429" s="36">
        <v>53165</v>
      </c>
    </row>
    <row r="430" spans="1:8" x14ac:dyDescent="0.15">
      <c r="A430" s="36">
        <v>46389</v>
      </c>
      <c r="B430" t="s">
        <v>103</v>
      </c>
      <c r="C430" t="s">
        <v>100</v>
      </c>
      <c r="D430" s="36">
        <v>53166</v>
      </c>
      <c r="E430" s="36">
        <v>53173</v>
      </c>
      <c r="F430" s="36">
        <v>53180</v>
      </c>
      <c r="G430" s="36">
        <v>53187</v>
      </c>
      <c r="H430" s="36">
        <v>53193</v>
      </c>
    </row>
    <row r="431" spans="1:8" x14ac:dyDescent="0.15">
      <c r="A431" s="36">
        <v>46390</v>
      </c>
      <c r="B431" t="s">
        <v>103</v>
      </c>
      <c r="C431" t="s">
        <v>100</v>
      </c>
      <c r="D431" s="36">
        <v>53194</v>
      </c>
      <c r="E431" s="36">
        <v>53201</v>
      </c>
      <c r="F431" s="36">
        <v>53208</v>
      </c>
      <c r="G431" s="36">
        <v>53215</v>
      </c>
      <c r="H431" s="36">
        <v>53221</v>
      </c>
    </row>
    <row r="432" spans="1:8" x14ac:dyDescent="0.15">
      <c r="A432" s="36">
        <v>46750</v>
      </c>
      <c r="B432" t="s">
        <v>103</v>
      </c>
      <c r="C432" t="s">
        <v>100</v>
      </c>
      <c r="D432" s="36">
        <v>53222</v>
      </c>
      <c r="E432" s="36">
        <v>53229</v>
      </c>
      <c r="F432" s="36">
        <v>53236</v>
      </c>
      <c r="G432" s="36">
        <v>53243</v>
      </c>
      <c r="H432" s="36">
        <v>53249</v>
      </c>
    </row>
    <row r="433" spans="1:8" x14ac:dyDescent="0.15">
      <c r="A433" s="36">
        <v>46751</v>
      </c>
      <c r="B433" t="s">
        <v>103</v>
      </c>
      <c r="C433" t="s">
        <v>100</v>
      </c>
      <c r="D433" s="36">
        <v>53250</v>
      </c>
      <c r="E433" s="36">
        <v>53257</v>
      </c>
      <c r="F433" s="36">
        <v>53264</v>
      </c>
      <c r="G433" s="36">
        <v>53271</v>
      </c>
      <c r="H433" s="36">
        <v>53277</v>
      </c>
    </row>
    <row r="434" spans="1:8" x14ac:dyDescent="0.15">
      <c r="A434" s="36">
        <v>46752</v>
      </c>
      <c r="B434" t="s">
        <v>103</v>
      </c>
      <c r="C434" t="s">
        <v>100</v>
      </c>
      <c r="D434" s="36">
        <v>53278</v>
      </c>
      <c r="E434" s="36">
        <v>53285</v>
      </c>
      <c r="F434" s="36">
        <v>53292</v>
      </c>
      <c r="G434" s="36">
        <v>53299</v>
      </c>
      <c r="H434" s="36">
        <v>53305</v>
      </c>
    </row>
    <row r="435" spans="1:8" x14ac:dyDescent="0.15">
      <c r="A435" s="36">
        <v>46754</v>
      </c>
      <c r="B435" t="s">
        <v>103</v>
      </c>
      <c r="C435" t="s">
        <v>100</v>
      </c>
      <c r="D435" s="36">
        <v>53306</v>
      </c>
      <c r="E435" s="36">
        <v>53313</v>
      </c>
      <c r="F435" s="36">
        <v>53320</v>
      </c>
      <c r="G435" s="36">
        <v>53327</v>
      </c>
      <c r="H435" s="36">
        <v>53333</v>
      </c>
    </row>
    <row r="436" spans="1:8" x14ac:dyDescent="0.15">
      <c r="A436" s="36">
        <v>46755</v>
      </c>
      <c r="B436" t="s">
        <v>103</v>
      </c>
      <c r="C436" t="s">
        <v>100</v>
      </c>
      <c r="D436" s="36">
        <v>53334</v>
      </c>
      <c r="E436" s="36">
        <v>53341</v>
      </c>
      <c r="F436" s="36">
        <v>53348</v>
      </c>
      <c r="G436" s="36">
        <v>53355</v>
      </c>
      <c r="H436" s="36">
        <v>53361</v>
      </c>
    </row>
    <row r="437" spans="1:8" x14ac:dyDescent="0.15">
      <c r="A437" s="36">
        <v>47116</v>
      </c>
      <c r="B437" t="s">
        <v>103</v>
      </c>
      <c r="C437" t="s">
        <v>100</v>
      </c>
      <c r="D437" s="36">
        <v>53362</v>
      </c>
      <c r="E437" s="36">
        <v>53369</v>
      </c>
      <c r="F437" s="36">
        <v>53376</v>
      </c>
      <c r="G437" s="36">
        <v>53383</v>
      </c>
      <c r="H437" s="36">
        <v>53389</v>
      </c>
    </row>
    <row r="438" spans="1:8" x14ac:dyDescent="0.15">
      <c r="A438" s="36">
        <v>47117</v>
      </c>
      <c r="B438" t="s">
        <v>103</v>
      </c>
      <c r="C438" t="s">
        <v>100</v>
      </c>
      <c r="D438" s="36">
        <v>53390</v>
      </c>
      <c r="E438" s="36">
        <v>53397</v>
      </c>
      <c r="F438" s="36">
        <v>53404</v>
      </c>
      <c r="G438" s="36">
        <v>53411</v>
      </c>
      <c r="H438" s="36">
        <v>53417</v>
      </c>
    </row>
    <row r="439" spans="1:8" x14ac:dyDescent="0.15">
      <c r="A439" s="36">
        <v>47118</v>
      </c>
      <c r="B439" t="s">
        <v>103</v>
      </c>
      <c r="C439" t="s">
        <v>100</v>
      </c>
      <c r="D439" s="36">
        <v>53418</v>
      </c>
      <c r="E439" s="36">
        <v>53425</v>
      </c>
      <c r="F439" s="36">
        <v>53432</v>
      </c>
      <c r="G439" s="36">
        <v>53439</v>
      </c>
      <c r="H439" s="36">
        <v>53445</v>
      </c>
    </row>
    <row r="440" spans="1:8" x14ac:dyDescent="0.15">
      <c r="A440" s="36">
        <v>47120</v>
      </c>
      <c r="B440" t="s">
        <v>103</v>
      </c>
      <c r="C440" t="s">
        <v>100</v>
      </c>
      <c r="D440" s="36">
        <v>53446</v>
      </c>
      <c r="E440" s="36">
        <v>53453</v>
      </c>
      <c r="F440" s="36">
        <v>53460</v>
      </c>
      <c r="G440" s="36">
        <v>53467</v>
      </c>
      <c r="H440" s="36">
        <v>53473</v>
      </c>
    </row>
    <row r="441" spans="1:8" x14ac:dyDescent="0.15">
      <c r="A441" s="36">
        <v>47121</v>
      </c>
      <c r="B441" t="s">
        <v>103</v>
      </c>
      <c r="C441" t="s">
        <v>100</v>
      </c>
      <c r="D441" s="36">
        <v>53474</v>
      </c>
      <c r="E441" s="36">
        <v>53481</v>
      </c>
      <c r="F441" s="36">
        <v>53488</v>
      </c>
      <c r="G441" s="36">
        <v>53495</v>
      </c>
      <c r="H441" s="36">
        <v>53501</v>
      </c>
    </row>
    <row r="442" spans="1:8" x14ac:dyDescent="0.15">
      <c r="A442" s="36">
        <v>47481</v>
      </c>
      <c r="B442" t="s">
        <v>103</v>
      </c>
      <c r="C442" t="s">
        <v>100</v>
      </c>
      <c r="D442" s="36">
        <v>53502</v>
      </c>
      <c r="E442" s="36">
        <v>53509</v>
      </c>
      <c r="F442" s="36">
        <v>53516</v>
      </c>
      <c r="G442" s="36">
        <v>53523</v>
      </c>
      <c r="H442" s="36">
        <v>53529</v>
      </c>
    </row>
    <row r="443" spans="1:8" x14ac:dyDescent="0.15">
      <c r="A443" s="36">
        <v>47482</v>
      </c>
      <c r="B443" t="s">
        <v>103</v>
      </c>
      <c r="C443" t="s">
        <v>100</v>
      </c>
      <c r="D443" s="36">
        <v>53530</v>
      </c>
      <c r="E443" s="36">
        <v>53537</v>
      </c>
      <c r="F443" s="36">
        <v>53544</v>
      </c>
      <c r="G443" s="36">
        <v>53551</v>
      </c>
      <c r="H443" s="36">
        <v>53557</v>
      </c>
    </row>
    <row r="444" spans="1:8" x14ac:dyDescent="0.15">
      <c r="A444" s="36">
        <v>47483</v>
      </c>
      <c r="B444" t="s">
        <v>103</v>
      </c>
      <c r="C444" t="s">
        <v>100</v>
      </c>
      <c r="D444" s="36">
        <v>53558</v>
      </c>
      <c r="E444" s="36">
        <v>53565</v>
      </c>
      <c r="F444" s="36">
        <v>53572</v>
      </c>
      <c r="G444" s="36">
        <v>53579</v>
      </c>
      <c r="H444" s="36">
        <v>53585</v>
      </c>
    </row>
    <row r="445" spans="1:8" x14ac:dyDescent="0.15">
      <c r="A445" s="36">
        <v>47485</v>
      </c>
      <c r="B445" t="s">
        <v>103</v>
      </c>
      <c r="C445" t="s">
        <v>100</v>
      </c>
      <c r="D445" s="36">
        <v>53586</v>
      </c>
      <c r="E445" s="36">
        <v>53593</v>
      </c>
      <c r="F445" s="36">
        <v>53600</v>
      </c>
      <c r="G445" s="36">
        <v>53607</v>
      </c>
      <c r="H445" s="36">
        <v>53613</v>
      </c>
    </row>
    <row r="446" spans="1:8" x14ac:dyDescent="0.15">
      <c r="A446" s="36">
        <v>47486</v>
      </c>
      <c r="B446" t="s">
        <v>103</v>
      </c>
      <c r="C446" t="s">
        <v>100</v>
      </c>
      <c r="D446" s="36">
        <v>53614</v>
      </c>
      <c r="E446" s="36">
        <v>53621</v>
      </c>
      <c r="F446" s="36">
        <v>53628</v>
      </c>
      <c r="G446" s="36">
        <v>53635</v>
      </c>
      <c r="H446" s="36">
        <v>53641</v>
      </c>
    </row>
    <row r="447" spans="1:8" x14ac:dyDescent="0.15">
      <c r="A447" s="36">
        <v>47846</v>
      </c>
      <c r="B447" t="s">
        <v>103</v>
      </c>
      <c r="C447" t="s">
        <v>100</v>
      </c>
    </row>
    <row r="448" spans="1:8" x14ac:dyDescent="0.15">
      <c r="A448" s="36">
        <v>47847</v>
      </c>
      <c r="B448" t="s">
        <v>103</v>
      </c>
      <c r="C448" t="s">
        <v>100</v>
      </c>
    </row>
    <row r="449" spans="1:3" x14ac:dyDescent="0.15">
      <c r="A449" s="36">
        <v>47848</v>
      </c>
      <c r="B449" t="s">
        <v>103</v>
      </c>
      <c r="C449" t="s">
        <v>100</v>
      </c>
    </row>
    <row r="450" spans="1:3" x14ac:dyDescent="0.15">
      <c r="A450" s="36">
        <v>47850</v>
      </c>
      <c r="B450" t="s">
        <v>103</v>
      </c>
      <c r="C450" t="s">
        <v>100</v>
      </c>
    </row>
    <row r="451" spans="1:3" x14ac:dyDescent="0.15">
      <c r="A451" s="36">
        <v>47851</v>
      </c>
      <c r="B451" t="s">
        <v>103</v>
      </c>
      <c r="C451" t="s">
        <v>100</v>
      </c>
    </row>
    <row r="452" spans="1:3" x14ac:dyDescent="0.15">
      <c r="A452" s="36">
        <v>48211</v>
      </c>
      <c r="B452" t="s">
        <v>103</v>
      </c>
      <c r="C452" t="s">
        <v>100</v>
      </c>
    </row>
    <row r="453" spans="1:3" x14ac:dyDescent="0.15">
      <c r="A453" s="36">
        <v>48212</v>
      </c>
      <c r="B453" t="s">
        <v>103</v>
      </c>
      <c r="C453" t="s">
        <v>100</v>
      </c>
    </row>
    <row r="454" spans="1:3" x14ac:dyDescent="0.15">
      <c r="A454" s="36">
        <v>48213</v>
      </c>
      <c r="B454" t="s">
        <v>103</v>
      </c>
      <c r="C454" t="s">
        <v>100</v>
      </c>
    </row>
    <row r="455" spans="1:3" x14ac:dyDescent="0.15">
      <c r="A455" s="36">
        <v>48215</v>
      </c>
      <c r="B455" t="s">
        <v>103</v>
      </c>
      <c r="C455" t="s">
        <v>100</v>
      </c>
    </row>
    <row r="456" spans="1:3" x14ac:dyDescent="0.15">
      <c r="A456" s="36">
        <v>48216</v>
      </c>
      <c r="B456" t="s">
        <v>103</v>
      </c>
      <c r="C456" t="s">
        <v>100</v>
      </c>
    </row>
    <row r="457" spans="1:3" x14ac:dyDescent="0.15">
      <c r="A457" s="36">
        <v>48577</v>
      </c>
      <c r="B457" t="s">
        <v>103</v>
      </c>
      <c r="C457" t="s">
        <v>100</v>
      </c>
    </row>
    <row r="458" spans="1:3" x14ac:dyDescent="0.15">
      <c r="A458" s="36">
        <v>48578</v>
      </c>
      <c r="B458" t="s">
        <v>103</v>
      </c>
      <c r="C458" t="s">
        <v>100</v>
      </c>
    </row>
    <row r="459" spans="1:3" x14ac:dyDescent="0.15">
      <c r="A459" s="36">
        <v>48579</v>
      </c>
      <c r="B459" t="s">
        <v>103</v>
      </c>
      <c r="C459" t="s">
        <v>100</v>
      </c>
    </row>
  </sheetData>
  <autoFilter ref="A1:B355" xr:uid="{00000000-0009-0000-0000-000002000000}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295014E36A8AA498633F3507DD730BB" ma:contentTypeVersion="6" ma:contentTypeDescription="新しいドキュメントを作成します。" ma:contentTypeScope="" ma:versionID="afea09c93a10a009a57304c24f847982">
  <xsd:schema xmlns:xsd="http://www.w3.org/2001/XMLSchema" xmlns:xs="http://www.w3.org/2001/XMLSchema" xmlns:p="http://schemas.microsoft.com/office/2006/metadata/properties" xmlns:ns2="fecf9b0a-3693-491e-944f-1b827eefbd22" targetNamespace="http://schemas.microsoft.com/office/2006/metadata/properties" ma:root="true" ma:fieldsID="064c3376a800727c9d38e3372d206f2f" ns2:_="">
    <xsd:import namespace="fecf9b0a-3693-491e-944f-1b827eefbd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f9b0a-3693-491e-944f-1b827eefbd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C06CF5-E9E4-47E6-9A08-0D4715BF80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A548DB-54E1-4E77-80AE-B312566A8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cf9b0a-3693-491e-944f-1b827eefbd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印刷用</vt:lpstr>
      <vt:lpstr>データ入力シート</vt:lpstr>
      <vt:lpstr>割振期間</vt:lpstr>
      <vt:lpstr>割振単位期間</vt:lpstr>
      <vt:lpstr>印刷用!Print_Area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新 健吾</dc:creator>
  <cp:keywords/>
  <dc:description/>
  <cp:lastModifiedBy>瀬良田 陽子</cp:lastModifiedBy>
  <cp:revision/>
  <cp:lastPrinted>2023-04-10T06:26:25Z</cp:lastPrinted>
  <dcterms:created xsi:type="dcterms:W3CDTF">2016-04-14T06:52:50Z</dcterms:created>
  <dcterms:modified xsi:type="dcterms:W3CDTF">2023-04-10T06:28:26Z</dcterms:modified>
  <cp:category/>
  <cp:contentStatus/>
</cp:coreProperties>
</file>